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tabRatio="905" activeTab="6"/>
  </bookViews>
  <sheets>
    <sheet name="1A_Obszar" sheetId="1" r:id="rId1"/>
    <sheet name="1B_Odbiorcy" sheetId="2" r:id="rId2"/>
    <sheet name="2A_Wartość_maj" sheetId="3" r:id="rId3"/>
    <sheet name="2B_Profile_wiekowe" sheetId="4" r:id="rId4"/>
    <sheet name="3A_Nakłady" sheetId="5" r:id="rId5"/>
    <sheet name="4_Zadania_inwest_harm" sheetId="6" r:id="rId6"/>
    <sheet name="5_Plan_kosztów" sheetId="7" r:id="rId7"/>
  </sheets>
  <definedNames>
    <definedName name="_xlnm.Print_Area" localSheetId="4">'3A_Nakłady'!$A$2:$O$59</definedName>
    <definedName name="_xlnm.Print_Area" localSheetId="5">'4_Zadania_inwest_harm'!$A$1:$P$62</definedName>
    <definedName name="_xlnm.Print_Area" localSheetId="6">'5_Plan_kosztów'!$B$1:$K$26</definedName>
  </definedNames>
  <calcPr fullCalcOnLoad="1"/>
</workbook>
</file>

<file path=xl/comments7.xml><?xml version="1.0" encoding="utf-8"?>
<comments xmlns="http://schemas.openxmlformats.org/spreadsheetml/2006/main">
  <authors>
    <author>Michał Konieczko</author>
  </authors>
  <commentList>
    <comment ref="O5" authorId="0">
      <text>
        <r>
          <rPr>
            <sz val="8"/>
            <rFont val="Tahoma"/>
            <family val="2"/>
          </rPr>
          <t xml:space="preserve">Wszystkie obliczenia niezgodne z funkcjami kontrolnymi wymagają komentarza pod tabelą lub w piśmie. </t>
        </r>
      </text>
    </comment>
    <comment ref="O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Q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R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S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M8" authorId="0">
      <text>
        <r>
          <rPr>
            <sz val="8"/>
            <rFont val="Tahoma"/>
            <family val="2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N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N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O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O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Q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Q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R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R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S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S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</commentList>
</comments>
</file>

<file path=xl/sharedStrings.xml><?xml version="1.0" encoding="utf-8"?>
<sst xmlns="http://schemas.openxmlformats.org/spreadsheetml/2006/main" count="597" uniqueCount="316">
  <si>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</si>
  <si>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</si>
  <si>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</si>
  <si>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</si>
  <si>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</si>
  <si>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</si>
  <si>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</si>
  <si>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</si>
  <si>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</si>
  <si>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</si>
  <si>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</si>
  <si>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</si>
  <si>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</si>
  <si>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</si>
  <si>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</si>
  <si>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</si>
  <si>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</si>
  <si>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</si>
  <si>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</si>
  <si>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</si>
  <si>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</si>
  <si>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</si>
  <si>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</si>
  <si>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</si>
  <si>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</si>
  <si>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</si>
  <si>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</si>
  <si>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</si>
  <si>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</si>
  <si>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</si>
  <si>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</si>
  <si>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</si>
  <si>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</si>
  <si>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</si>
  <si>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</si>
  <si>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</si>
  <si>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</si>
  <si>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</si>
  <si>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</si>
  <si>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</si>
  <si>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</si>
  <si>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</si>
  <si>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</si>
  <si>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</si>
  <si>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</si>
  <si>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</si>
  <si>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</si>
  <si>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</si>
  <si>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</si>
  <si>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</si>
  <si>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</si>
  <si>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</si>
  <si>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</si>
  <si>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</si>
  <si>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</si>
  <si>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</si>
  <si>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Stacje elektroenergetyczne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</si>
  <si>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</si>
  <si>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</si>
  <si>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</si>
  <si>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</si>
  <si>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</si>
  <si>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</si>
  <si>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</si>
  <si>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</si>
  <si>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</si>
  <si>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</si>
  <si>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</rPr>
      <t>- napięcia niższe niż 1kV</t>
    </r>
  </si>
  <si>
    <r>
      <t>średnie</t>
    </r>
    <r>
      <rPr>
        <sz val="10"/>
        <rFont val="Cambria"/>
        <family val="1"/>
      </rPr>
      <t xml:space="preserve"> - napięcia od 1 kV do 60 kV</t>
    </r>
  </si>
  <si>
    <r>
      <t>wysokie</t>
    </r>
    <r>
      <rPr>
        <sz val="10"/>
        <rFont val="Cambria"/>
        <family val="1"/>
      </rPr>
      <t xml:space="preserve"> - napięcia 110 kV</t>
    </r>
  </si>
  <si>
    <r>
      <t>najwyższe</t>
    </r>
    <r>
      <rPr>
        <sz val="10"/>
        <rFont val="Cambria"/>
        <family val="1"/>
      </rPr>
      <t xml:space="preserve"> - napięcia wyższe niż 110 kV</t>
    </r>
  </si>
  <si>
    <r>
      <t xml:space="preserve">RAZEM </t>
    </r>
    <r>
      <rPr>
        <sz val="8"/>
        <rFont val="Cambria"/>
        <family val="1"/>
      </rPr>
      <t>majątek sieciowy</t>
    </r>
  </si>
  <si>
    <r>
      <t xml:space="preserve">OGÓŁEM majątek DEE </t>
    </r>
    <r>
      <rPr>
        <sz val="8"/>
        <rFont val="Cambria"/>
        <family val="1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</si>
  <si>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</si>
  <si>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</si>
  <si>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</si>
  <si>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</si>
  <si>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</si>
  <si>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</si>
  <si>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</si>
  <si>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</si>
  <si>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</si>
  <si>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</si>
  <si>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</si>
  <si>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</si>
  <si>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</si>
  <si>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</si>
  <si>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</si>
  <si>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</si>
  <si>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</si>
  <si>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</si>
  <si>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</si>
  <si>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</si>
  <si>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</si>
  <si>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</si>
  <si>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</si>
  <si>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</si>
  <si>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</si>
  <si>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</si>
  <si>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</si>
  <si>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</si>
  <si>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</si>
  <si>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</si>
  <si>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</si>
  <si>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</si>
  <si>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</si>
  <si>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</si>
  <si>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</si>
  <si>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</si>
  <si>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</si>
  <si>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</si>
  <si>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</si>
  <si>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</si>
  <si>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</si>
  <si>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</si>
  <si>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</si>
  <si>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</si>
  <si>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</si>
  <si>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</si>
  <si>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</si>
  <si>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</si>
  <si>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</si>
  <si>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</si>
  <si>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</si>
  <si>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</si>
  <si>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</si>
  <si>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</si>
  <si>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</si>
  <si>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</si>
  <si>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</si>
  <si>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</si>
  <si>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</si>
  <si>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</si>
  <si>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</si>
  <si>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</si>
  <si>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</si>
  <si>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</si>
  <si>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</si>
  <si>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</si>
  <si>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</si>
  <si>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</si>
  <si>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</si>
  <si>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</si>
  <si>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</si>
  <si>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</si>
  <si>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</si>
  <si>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</si>
  <si>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</si>
  <si>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</si>
  <si>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</si>
  <si>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</si>
  <si>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</si>
  <si>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</si>
  <si>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</si>
  <si>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</si>
  <si>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</si>
  <si>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</si>
  <si>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</si>
  <si>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</si>
  <si>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</si>
  <si>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</si>
  <si>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</si>
  <si>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</si>
  <si>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</si>
  <si>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</si>
  <si>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</si>
  <si>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</si>
  <si>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</si>
  <si>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</rPr>
      <t>(wymiana i planowe modernizacje wyeksploatowanych urządzeń)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</si>
  <si>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</rPr>
      <t xml:space="preserve">- </t>
    </r>
    <r>
      <rPr>
        <u val="single"/>
        <sz val="10"/>
        <rFont val="Cambria"/>
        <family val="1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</si>
  <si>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</si>
  <si>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</si>
  <si>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</si>
  <si>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</si>
  <si>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</si>
  <si>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</rPr>
      <t>w tym:</t>
    </r>
  </si>
  <si>
    <r>
      <t xml:space="preserve">Inne 
</t>
    </r>
    <r>
      <rPr>
        <i/>
        <sz val="10"/>
        <rFont val="Cambria"/>
        <family val="1"/>
      </rPr>
      <t xml:space="preserve"> (wymienić - np. ochrona środowiska, poprawa jakości EE lub pewności dostaw EE .... itd.)</t>
    </r>
  </si>
  <si>
    <t>C.4.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</si>
  <si>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</si>
  <si>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</si>
  <si>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</si>
  <si>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</si>
  <si>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</si>
  <si>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</si>
  <si>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</si>
  <si>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</si>
  <si>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</si>
  <si>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</si>
  <si>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</si>
  <si>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</si>
  <si>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</si>
  <si>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</si>
  <si>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</si>
  <si>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</si>
  <si>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</si>
  <si>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NAKŁADY (tys.zł)</t>
  </si>
  <si>
    <t>UWAGI /
 inne informacje</t>
  </si>
  <si>
    <t xml:space="preserve">Całkowite </t>
  </si>
  <si>
    <t>I. Zadania inwestycyjne związane ze wzrostem zapotrzebowania na moc i energię</t>
  </si>
  <si>
    <t>Suma: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</si>
  <si>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</si>
  <si>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</si>
  <si>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</si>
  <si>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</si>
  <si>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</si>
  <si>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</si>
  <si>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</si>
  <si>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</si>
  <si>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</si>
  <si>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</si>
  <si>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t>1. Suma nakładów inwestycyjnych w poszczególnych grupach powinna być równa wielkością wykazanym w Tabeli 3A.</t>
  </si>
  <si>
    <r>
      <t>Moc
 przyłączeniowa</t>
    </r>
    <r>
      <rPr>
        <b/>
        <sz val="8"/>
        <color indexed="10"/>
        <rFont val="Cambria"/>
        <family val="1"/>
      </rPr>
      <t xml:space="preserve"> </t>
    </r>
    <r>
      <rPr>
        <b/>
        <sz val="8"/>
        <rFont val="Cambria"/>
        <family val="1"/>
      </rPr>
      <t>[MW]</t>
    </r>
  </si>
  <si>
    <t>Tabela nr 4. Zadania inwestycyjne</t>
  </si>
  <si>
    <t xml:space="preserve">Tabela 5. Plan kosztów i przychodów. </t>
  </si>
  <si>
    <t>[tys.zł/km;
tys.zł/szt.
tys.zł/MVA]</t>
  </si>
  <si>
    <t>Wykonanie</t>
  </si>
  <si>
    <t>Opis</t>
  </si>
  <si>
    <t>ctrl</t>
  </si>
  <si>
    <t>crtl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</si>
  <si>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</si>
  <si>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</si>
  <si>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</si>
  <si>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</si>
  <si>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</si>
  <si>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</si>
  <si>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zysk netto DEE</t>
  </si>
  <si>
    <t>2. W kolumnie [14] należy wskazać cel inwestycji, tj. :
- przedsięwzięcia w zakresie modernizacji, rozbudowy albo budowy sieci oraz ewentualnych nowych źródeł energii elektrycznej, w tym źródeł odnawialnych,
- przedsięwzięcia w zakresie modernizacji, rozbudowy lub budowy połączeń z systemami elektroenergetycznymi innych państw,
- przedsięwzięcia racjonalizujące zużycie energii u odbiorców,
- inne.</t>
  </si>
  <si>
    <t>Nakłady inwestycyjne wykonane
[tys.zł]</t>
  </si>
  <si>
    <t>* -  w przypadku, gdy liczba odbiorców nie jest równa liczbie odbiorców końcowych należy zamieścić stosowny komentarz pod tabelą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</si>
  <si>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</si>
  <si>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</si>
  <si>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</si>
  <si>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</si>
  <si>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</si>
  <si>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 xml:space="preserve">zgodnie z §2 pkt.10 Rozporządzenia MG z dnia 04 maja 2007r. w sprawie szczegółowych warunków funkcjonowania systemu elektroenergetycznego.             </t>
  </si>
  <si>
    <t>a) związane ze wzrostem zapotrzebowania na moc i energię</t>
  </si>
  <si>
    <t>b) nie związane ze wzrostem zapotrzebowania na moc i energię</t>
  </si>
  <si>
    <t>c) pozostałe</t>
  </si>
  <si>
    <t>środki własne (np. zyski z lat poprzednich,  amortyzacja z lat poprzednich, itp)**</t>
  </si>
  <si>
    <t>ctrl**</t>
  </si>
  <si>
    <t xml:space="preserve">** - Wszystkie obliczenia niezgodne z funkcjami kontrolnymi wymagają komentarza pod tabelą lub w piśmie. </t>
  </si>
  <si>
    <t>Uwagi</t>
  </si>
  <si>
    <t>Nakłady inwestycyjne planowane
[tys.zł]</t>
  </si>
  <si>
    <t>Nakłady inwestycyjne
planowane - uzgodnione
[tys.zł]</t>
  </si>
  <si>
    <t>Nakłady inwestycyjne
planowane - aktualizacja
[tys.zł]</t>
  </si>
  <si>
    <t>** - w pozycji tej nalezy wymienić źródła pochodzenia środków własnych (podstawowym źródłem finansowania inwestycji powinny być odpisy amortyzacyjne - poz 03, opłaty za przyłączenie - poz. 04 oraz zysk z działalności dystrybucyjnej - poz. 05, pozostałe źródła finansowania powinny stanowić dodatkowe źródło finansowania działalności inwestycyjnej);</t>
  </si>
  <si>
    <t>Plan - uzgodniony</t>
  </si>
  <si>
    <t>Plan - aktualizacja</t>
  </si>
  <si>
    <t>W tabeli należy uwzględnić wszystkie projekty inwestycyjne wskazane w planie inwestycyjnym. Należy wzskazać stopień ich wykonania oraz w przypadku zmiany zakresu podać zakres faktycznie zrealizowany wraz z uzasadnieniem odstępstw od planu. Zadania inwestycyjne nieujęte w uzgodnionym z Prezesem URE planie rozwoju należy wyróżnić kolorem.</t>
  </si>
  <si>
    <t xml:space="preserve">czerwona czcionka </t>
  </si>
  <si>
    <t>przekreślona czcionka</t>
  </si>
  <si>
    <t xml:space="preserve"> - nowe zadanie, które nie występowało w uzgodnionym przez Prezesa URE a występuje w aktualizacji planu</t>
  </si>
  <si>
    <t xml:space="preserve"> - zadanie, które występowało w uzgodnionym przez Prezesa URE a nie wystepuje w aktualizacji planu (rezygnacja z zadania, zerowanie nakładów w przypadku rezygnacji)</t>
  </si>
  <si>
    <t xml:space="preserve"> - zwiększenie nakładów inwestycyjnych (zakresu rzeczowego) w stosunku do uzgodnionego przez Prezesa URE (oznaczenie również dotyczy łącznej wartości projektu)</t>
  </si>
  <si>
    <t xml:space="preserve"> - zmniejszenie nakładów inwestycyjnych (zakresu rzeczowego) w stosunku do uzgodnionego przez Prezesa (oznaczenie również dotyczy łącznej wartości projektu)</t>
  </si>
  <si>
    <t xml:space="preserve"> - poprawiony opis zadania (nazwa, zakres rzeczowy, moc …) - zgodny z aktualizacją planu</t>
  </si>
  <si>
    <t xml:space="preserve"> - usunięcie opisu (nazwa, zakres rzeczowy …) nie występującego w aktualizacji planu</t>
  </si>
  <si>
    <t xml:space="preserve"> liczba odbiorców końcowych w tym:</t>
  </si>
  <si>
    <t>- przyłączonych w danym roku</t>
  </si>
  <si>
    <t xml:space="preserve"> liczba odbiorców końcowych wtym:</t>
  </si>
  <si>
    <t xml:space="preserve">- przyłączonych bezpośrednio do sieci lub instalacji wytwórcy </t>
  </si>
  <si>
    <t xml:space="preserve"> ilość dostarczanej energii w tym*:</t>
  </si>
  <si>
    <t>- przyłączonych bezpośrednio do sieci lub instalacji wytwórcy</t>
  </si>
  <si>
    <t>Charakterystyka majątku przedsiębiorstwa w okresie objętym projektem aktualizacji planu rozwoju. (dotyczy majątku służącego do dystrybucji energii elektrycznej)</t>
  </si>
  <si>
    <t>Średnie  nakłady jednostkowe*</t>
  </si>
  <si>
    <t>Źródła finansowania nakładów:</t>
  </si>
  <si>
    <t>Nakłady inwestycyjne DEE ogółem*:</t>
  </si>
  <si>
    <t>Zakres rzeczowy
(opis)</t>
  </si>
  <si>
    <t>Amortyzacja majątku służącego do działalności energetycznej DEE</t>
  </si>
  <si>
    <t>Zysk brutto (strata) z działalności energetycznej DEE</t>
  </si>
  <si>
    <t>Zysk netto (strata) z działalności energetycznej DEE</t>
  </si>
  <si>
    <t>Koszty finansowe związane z kredytami inwestycyjnymi z pkt 8</t>
  </si>
  <si>
    <t>Kredyty inwestycyjne na działalność energetyczną DEE - wartość bilansowa na dany rok (wartość wszystkich kredytów na koniec danego roku)</t>
  </si>
  <si>
    <t>Raty kapitałowe (spłata kredytu) związane z kredytami inwestycyjnymi  związane z działalnością DEE</t>
  </si>
  <si>
    <t>Inne źródła finansowania inwestycji nie wymienione w tabeli związane z DEE</t>
  </si>
  <si>
    <t>Koszty finansowe związane z innymi źródłami finansowania związane z DEE</t>
  </si>
  <si>
    <t>* - należy podać średnie nakłady jednostkowe danego składnika majątku określone na podstawie nakładów inwestycyjnych poniesionych przez Przedsiębiorstwo w ostatnich 2 latach poprzedzających opracowanie aktualizację planu rozwoju.</t>
  </si>
  <si>
    <t xml:space="preserve">Nakłady inwestycyjne pozostałe, nie ujęte w pkt. A i B: </t>
  </si>
  <si>
    <t>29</t>
  </si>
  <si>
    <r>
      <t>Wykonane i planowane nakłady inwestycyjne w zakresie dystrybucji energii elektrycznej</t>
    </r>
    <r>
      <rPr>
        <sz val="11"/>
        <rFont val="Cambria"/>
        <family val="1"/>
      </rPr>
      <t xml:space="preserve"> - </t>
    </r>
    <r>
      <rPr>
        <u val="single"/>
        <sz val="11"/>
        <rFont val="Cambria"/>
        <family val="1"/>
      </rPr>
      <t>Tabela 3A.</t>
    </r>
    <r>
      <rPr>
        <sz val="11"/>
        <rFont val="Cambria"/>
        <family val="1"/>
      </rPr>
      <t xml:space="preserve">  </t>
    </r>
  </si>
  <si>
    <t>2016 r.</t>
  </si>
  <si>
    <t>Nakłady inwestycyjne wykonane/
szacunkowe wykonanie
[tys.zł]</t>
  </si>
  <si>
    <t>Wykonanie/
szacunkowe wykonanie</t>
  </si>
  <si>
    <t>2017 r.</t>
  </si>
  <si>
    <t>2018 r.</t>
  </si>
  <si>
    <t>Plan
2016</t>
  </si>
  <si>
    <t>2019 r.
Plan
- aktualizacja</t>
  </si>
  <si>
    <t>2019 r.
Plan
 - uzgodniony</t>
  </si>
  <si>
    <t>2019 r.</t>
  </si>
  <si>
    <t>Wykonanie
2016</t>
  </si>
  <si>
    <t>Plan
2017</t>
  </si>
  <si>
    <t>Plan
- uzgodniony
2019</t>
  </si>
  <si>
    <t>Plan
- aktualizacja
2019</t>
  </si>
  <si>
    <t>2016
wyk.</t>
  </si>
  <si>
    <t>2019 aktualizacja      planu</t>
  </si>
  <si>
    <t>2016 r.                            Wykonanie</t>
  </si>
  <si>
    <t>2017 r.
Wykonanie</t>
  </si>
  <si>
    <t>2018 r.
Szacunkowe wykonanie/
Plan</t>
  </si>
  <si>
    <t>2020 r.
Plan
- aktualizacja</t>
  </si>
  <si>
    <t>2020 r.
Plan
 - uzgodniony</t>
  </si>
  <si>
    <t>Charakterystyka ekonomiczna; 
stan 31 XII 2017 r.</t>
  </si>
  <si>
    <t xml:space="preserve">W zestawieniu należy ująć tylko te składniki majątku, które w dniu 01.01. 2018 r. były zainstalowane w sieci, tj. bez stanów magazynowych. </t>
  </si>
  <si>
    <t>2020 r.</t>
  </si>
  <si>
    <t>Wykonanie
2017</t>
  </si>
  <si>
    <t>Plan
2018</t>
  </si>
  <si>
    <t>Wykonanie/
Szacunkowe wykonanie
2018</t>
  </si>
  <si>
    <t>Plan
- uzgodniony
2020</t>
  </si>
  <si>
    <t>Plan
- aktualizacja
2020</t>
  </si>
  <si>
    <t>przed 2016</t>
  </si>
  <si>
    <t>2017
wyk.</t>
  </si>
  <si>
    <t>2018
wyk. szacunkowe</t>
  </si>
  <si>
    <t>2019                     plan</t>
  </si>
  <si>
    <t>2020                    plan</t>
  </si>
  <si>
    <t>2020 aktualizacja      planu</t>
  </si>
  <si>
    <t xml:space="preserve">Nakłady inwestycyjne planowane
[tys.zł]  </t>
  </si>
  <si>
    <t>Przedstawiane nakłady inwestycyjne należy podać w cenach bieżących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</si>
</sst>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81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 val="single"/>
      <sz val="8"/>
      <name val="Cambria"/>
      <family val="1"/>
    </font>
    <font>
      <b/>
      <u val="single"/>
      <sz val="10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sz val="11"/>
      <color indexed="8"/>
      <name val="Czcionka tekstu podstawowego"/>
      <family val="2"/>
    </font>
    <font>
      <b/>
      <sz val="8"/>
      <color indexed="10"/>
      <name val="Cambria"/>
      <family val="1"/>
    </font>
    <font>
      <sz val="11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i/>
      <sz val="10"/>
      <color indexed="10"/>
      <name val="Cambria"/>
      <family val="1"/>
    </font>
    <font>
      <sz val="9"/>
      <color indexed="10"/>
      <name val="Cambria"/>
      <family val="1"/>
    </font>
    <font>
      <strike/>
      <sz val="10"/>
      <name val="Cambria"/>
      <family val="1"/>
    </font>
    <font>
      <b/>
      <u val="single"/>
      <sz val="11"/>
      <name val="Cambria"/>
      <family val="1"/>
    </font>
    <font>
      <b/>
      <sz val="11"/>
      <name val="Cambria"/>
      <family val="1"/>
    </font>
    <font>
      <i/>
      <sz val="10"/>
      <name val="Arial"/>
      <family val="2"/>
    </font>
    <font>
      <u val="single"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Cambria"/>
      <family val="1"/>
    </font>
    <font>
      <b/>
      <i/>
      <sz val="18"/>
      <name val="Cambria"/>
      <family val="1"/>
    </font>
    <font>
      <i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4"/>
      <color indexed="10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4"/>
      <color rgb="FFFF0000"/>
      <name val="Cambria"/>
      <family val="1"/>
    </font>
    <font>
      <b/>
      <sz val="14"/>
      <color rgb="FF000000"/>
      <name val="Cambria"/>
      <family val="1"/>
    </font>
    <font>
      <b/>
      <sz val="12"/>
      <color rgb="FF000000"/>
      <name val="Cambria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medium"/>
      <right style="medium"/>
      <top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Dashed"/>
      <right style="medium"/>
      <top style="medium"/>
      <bottom style="medium"/>
    </border>
    <border>
      <left style="mediumDashed"/>
      <right style="medium"/>
      <top style="thin"/>
      <bottom style="thin"/>
    </border>
    <border>
      <left style="mediumDashed"/>
      <right style="medium"/>
      <top>
        <color indexed="63"/>
      </top>
      <bottom style="thin"/>
    </border>
    <border diagonalUp="1">
      <left style="medium"/>
      <right style="medium"/>
      <top style="medium"/>
      <bottom style="medium"/>
      <diagonal style="thin"/>
    </border>
    <border>
      <left style="mediumDashed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double"/>
      <right/>
      <top style="medium"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1" fillId="27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/>
    </xf>
    <xf numFmtId="49" fontId="10" fillId="0" borderId="28" xfId="0" applyNumberFormat="1" applyFont="1" applyBorder="1" applyAlignment="1">
      <alignment horizontal="left" vertical="center" indent="2"/>
    </xf>
    <xf numFmtId="49" fontId="10" fillId="0" borderId="11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49" fontId="12" fillId="0" borderId="28" xfId="0" applyNumberFormat="1" applyFont="1" applyBorder="1" applyAlignment="1">
      <alignment horizontal="left" vertical="center" wrapText="1" indent="4"/>
    </xf>
    <xf numFmtId="49" fontId="10" fillId="0" borderId="30" xfId="0" applyNumberFormat="1" applyFont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vertical="center"/>
    </xf>
    <xf numFmtId="49" fontId="10" fillId="0" borderId="32" xfId="0" applyNumberFormat="1" applyFont="1" applyBorder="1" applyAlignment="1">
      <alignment horizontal="left" vertical="center" indent="2"/>
    </xf>
    <xf numFmtId="49" fontId="10" fillId="0" borderId="13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vertical="center"/>
    </xf>
    <xf numFmtId="164" fontId="10" fillId="33" borderId="27" xfId="0" applyNumberFormat="1" applyFont="1" applyFill="1" applyBorder="1" applyAlignment="1">
      <alignment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3" fontId="10" fillId="0" borderId="31" xfId="0" applyNumberFormat="1" applyFont="1" applyFill="1" applyBorder="1" applyAlignment="1">
      <alignment vertical="center"/>
    </xf>
    <xf numFmtId="49" fontId="12" fillId="0" borderId="28" xfId="0" applyNumberFormat="1" applyFont="1" applyFill="1" applyBorder="1" applyAlignment="1">
      <alignment horizontal="left" vertical="center" wrapText="1" indent="4"/>
    </xf>
    <xf numFmtId="49" fontId="10" fillId="0" borderId="28" xfId="0" applyNumberFormat="1" applyFont="1" applyFill="1" applyBorder="1" applyAlignment="1">
      <alignment horizontal="left" vertical="center" indent="2"/>
    </xf>
    <xf numFmtId="164" fontId="10" fillId="33" borderId="36" xfId="0" applyNumberFormat="1" applyFont="1" applyFill="1" applyBorder="1" applyAlignment="1">
      <alignment vertical="center"/>
    </xf>
    <xf numFmtId="49" fontId="10" fillId="0" borderId="37" xfId="0" applyNumberFormat="1" applyFont="1" applyBorder="1" applyAlignment="1">
      <alignment horizontal="center" vertical="center"/>
    </xf>
    <xf numFmtId="3" fontId="11" fillId="34" borderId="10" xfId="0" applyNumberFormat="1" applyFont="1" applyFill="1" applyBorder="1" applyAlignment="1">
      <alignment vertical="center"/>
    </xf>
    <xf numFmtId="164" fontId="11" fillId="34" borderId="10" xfId="0" applyNumberFormat="1" applyFont="1" applyFill="1" applyBorder="1" applyAlignment="1">
      <alignment vertical="center"/>
    </xf>
    <xf numFmtId="49" fontId="10" fillId="0" borderId="38" xfId="0" applyNumberFormat="1" applyFont="1" applyBorder="1" applyAlignment="1">
      <alignment horizontal="left" vertical="center" indent="2"/>
    </xf>
    <xf numFmtId="49" fontId="10" fillId="0" borderId="39" xfId="0" applyNumberFormat="1" applyFont="1" applyBorder="1" applyAlignment="1">
      <alignment horizontal="left" vertical="center" indent="2"/>
    </xf>
    <xf numFmtId="164" fontId="11" fillId="34" borderId="14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3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49" fontId="14" fillId="0" borderId="0" xfId="0" applyNumberFormat="1" applyFont="1" applyBorder="1" applyAlignment="1">
      <alignment horizontal="left" indent="4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left" vertical="center" wrapText="1"/>
    </xf>
    <xf numFmtId="49" fontId="10" fillId="0" borderId="43" xfId="0" applyNumberFormat="1" applyFont="1" applyBorder="1" applyAlignment="1">
      <alignment horizontal="center" vertical="center"/>
    </xf>
    <xf numFmtId="164" fontId="10" fillId="34" borderId="23" xfId="0" applyNumberFormat="1" applyFont="1" applyFill="1" applyBorder="1" applyAlignment="1">
      <alignment horizontal="right" vertical="center" wrapText="1"/>
    </xf>
    <xf numFmtId="164" fontId="10" fillId="34" borderId="40" xfId="0" applyNumberFormat="1" applyFont="1" applyFill="1" applyBorder="1" applyAlignment="1">
      <alignment horizontal="right" vertical="center" wrapText="1"/>
    </xf>
    <xf numFmtId="49" fontId="10" fillId="0" borderId="44" xfId="0" applyNumberFormat="1" applyFont="1" applyBorder="1" applyAlignment="1">
      <alignment horizontal="left" indent="1"/>
    </xf>
    <xf numFmtId="49" fontId="10" fillId="0" borderId="45" xfId="0" applyNumberFormat="1" applyFont="1" applyBorder="1" applyAlignment="1">
      <alignment horizontal="center" vertical="center"/>
    </xf>
    <xf numFmtId="164" fontId="10" fillId="0" borderId="46" xfId="0" applyNumberFormat="1" applyFont="1" applyFill="1" applyBorder="1" applyAlignment="1">
      <alignment horizontal="right"/>
    </xf>
    <xf numFmtId="164" fontId="10" fillId="0" borderId="47" xfId="0" applyNumberFormat="1" applyFont="1" applyFill="1" applyBorder="1" applyAlignment="1">
      <alignment horizontal="right"/>
    </xf>
    <xf numFmtId="49" fontId="10" fillId="0" borderId="48" xfId="0" applyNumberFormat="1" applyFont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right"/>
    </xf>
    <xf numFmtId="164" fontId="10" fillId="0" borderId="50" xfId="0" applyNumberFormat="1" applyFont="1" applyFill="1" applyBorder="1" applyAlignment="1">
      <alignment horizontal="right"/>
    </xf>
    <xf numFmtId="49" fontId="10" fillId="0" borderId="51" xfId="0" applyNumberFormat="1" applyFont="1" applyBorder="1" applyAlignment="1">
      <alignment horizontal="center" vertical="center"/>
    </xf>
    <xf numFmtId="164" fontId="10" fillId="0" borderId="52" xfId="0" applyNumberFormat="1" applyFont="1" applyFill="1" applyBorder="1" applyAlignment="1">
      <alignment horizontal="right" vertical="center"/>
    </xf>
    <xf numFmtId="164" fontId="10" fillId="0" borderId="50" xfId="0" applyNumberFormat="1" applyFont="1" applyFill="1" applyBorder="1" applyAlignment="1">
      <alignment horizontal="right" vertical="center"/>
    </xf>
    <xf numFmtId="0" fontId="11" fillId="0" borderId="41" xfId="0" applyNumberFormat="1" applyFont="1" applyBorder="1" applyAlignment="1">
      <alignment horizontal="left" vertical="top" wrapText="1"/>
    </xf>
    <xf numFmtId="164" fontId="10" fillId="34" borderId="20" xfId="0" applyNumberFormat="1" applyFont="1" applyFill="1" applyBorder="1" applyAlignment="1">
      <alignment horizontal="right" vertical="center" wrapText="1"/>
    </xf>
    <xf numFmtId="49" fontId="11" fillId="0" borderId="42" xfId="0" applyNumberFormat="1" applyFont="1" applyBorder="1" applyAlignment="1">
      <alignment horizontal="left" indent="2"/>
    </xf>
    <xf numFmtId="49" fontId="10" fillId="0" borderId="53" xfId="0" applyNumberFormat="1" applyFont="1" applyBorder="1" applyAlignment="1">
      <alignment horizontal="center" vertical="center"/>
    </xf>
    <xf numFmtId="0" fontId="10" fillId="0" borderId="46" xfId="0" applyNumberFormat="1" applyFont="1" applyFill="1" applyBorder="1" applyAlignment="1">
      <alignment/>
    </xf>
    <xf numFmtId="0" fontId="10" fillId="0" borderId="47" xfId="0" applyNumberFormat="1" applyFont="1" applyFill="1" applyBorder="1" applyAlignment="1">
      <alignment/>
    </xf>
    <xf numFmtId="49" fontId="10" fillId="0" borderId="54" xfId="0" applyNumberFormat="1" applyFont="1" applyBorder="1" applyAlignment="1">
      <alignment horizontal="left" indent="4"/>
    </xf>
    <xf numFmtId="49" fontId="11" fillId="0" borderId="54" xfId="0" applyNumberFormat="1" applyFont="1" applyBorder="1" applyAlignment="1">
      <alignment horizontal="left" indent="2"/>
    </xf>
    <xf numFmtId="0" fontId="10" fillId="0" borderId="49" xfId="0" applyNumberFormat="1" applyFont="1" applyFill="1" applyBorder="1" applyAlignment="1">
      <alignment/>
    </xf>
    <xf numFmtId="0" fontId="10" fillId="0" borderId="50" xfId="0" applyNumberFormat="1" applyFont="1" applyFill="1" applyBorder="1" applyAlignment="1">
      <alignment/>
    </xf>
    <xf numFmtId="164" fontId="10" fillId="34" borderId="23" xfId="0" applyNumberFormat="1" applyFont="1" applyFill="1" applyBorder="1" applyAlignment="1">
      <alignment/>
    </xf>
    <xf numFmtId="164" fontId="10" fillId="0" borderId="46" xfId="0" applyNumberFormat="1" applyFont="1" applyFill="1" applyBorder="1" applyAlignment="1">
      <alignment/>
    </xf>
    <xf numFmtId="164" fontId="10" fillId="0" borderId="47" xfId="0" applyNumberFormat="1" applyFont="1" applyFill="1" applyBorder="1" applyAlignment="1">
      <alignment/>
    </xf>
    <xf numFmtId="49" fontId="10" fillId="0" borderId="44" xfId="0" applyNumberFormat="1" applyFont="1" applyBorder="1" applyAlignment="1">
      <alignment horizontal="left" indent="4"/>
    </xf>
    <xf numFmtId="164" fontId="10" fillId="0" borderId="49" xfId="0" applyNumberFormat="1" applyFont="1" applyFill="1" applyBorder="1" applyAlignment="1">
      <alignment/>
    </xf>
    <xf numFmtId="164" fontId="10" fillId="0" borderId="50" xfId="0" applyNumberFormat="1" applyFont="1" applyFill="1" applyBorder="1" applyAlignment="1">
      <alignment/>
    </xf>
    <xf numFmtId="49" fontId="10" fillId="0" borderId="39" xfId="0" applyNumberFormat="1" applyFont="1" applyBorder="1" applyAlignment="1">
      <alignment horizontal="left" indent="4"/>
    </xf>
    <xf numFmtId="49" fontId="10" fillId="0" borderId="55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left" vertical="top" wrapText="1"/>
    </xf>
    <xf numFmtId="164" fontId="10" fillId="0" borderId="56" xfId="0" applyNumberFormat="1" applyFont="1" applyBorder="1" applyAlignment="1">
      <alignment horizontal="right" vertical="center"/>
    </xf>
    <xf numFmtId="164" fontId="10" fillId="0" borderId="47" xfId="0" applyNumberFormat="1" applyFont="1" applyBorder="1" applyAlignment="1">
      <alignment horizontal="right" vertical="center"/>
    </xf>
    <xf numFmtId="49" fontId="11" fillId="0" borderId="21" xfId="0" applyNumberFormat="1" applyFont="1" applyBorder="1" applyAlignment="1">
      <alignment horizontal="center" vertical="center"/>
    </xf>
    <xf numFmtId="164" fontId="11" fillId="34" borderId="20" xfId="0" applyNumberFormat="1" applyFont="1" applyFill="1" applyBorder="1" applyAlignment="1">
      <alignment horizontal="right"/>
    </xf>
    <xf numFmtId="164" fontId="11" fillId="34" borderId="4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34" borderId="60" xfId="0" applyNumberFormat="1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vertical="center" wrapText="1"/>
    </xf>
    <xf numFmtId="49" fontId="11" fillId="34" borderId="59" xfId="0" applyNumberFormat="1" applyFont="1" applyFill="1" applyBorder="1" applyAlignment="1">
      <alignment horizontal="center" vertical="center"/>
    </xf>
    <xf numFmtId="165" fontId="10" fillId="34" borderId="61" xfId="0" applyNumberFormat="1" applyFont="1" applyFill="1" applyBorder="1" applyAlignment="1">
      <alignment horizontal="center" vertical="center"/>
    </xf>
    <xf numFmtId="4" fontId="11" fillId="34" borderId="46" xfId="0" applyNumberFormat="1" applyFont="1" applyFill="1" applyBorder="1" applyAlignment="1">
      <alignment vertical="center"/>
    </xf>
    <xf numFmtId="0" fontId="11" fillId="34" borderId="41" xfId="0" applyFont="1" applyFill="1" applyBorder="1" applyAlignment="1">
      <alignment horizontal="center" vertical="center"/>
    </xf>
    <xf numFmtId="49" fontId="10" fillId="34" borderId="40" xfId="0" applyNumberFormat="1" applyFont="1" applyFill="1" applyBorder="1" applyAlignment="1">
      <alignment horizontal="center" vertical="center"/>
    </xf>
    <xf numFmtId="165" fontId="10" fillId="34" borderId="41" xfId="0" applyNumberFormat="1" applyFont="1" applyFill="1" applyBorder="1" applyAlignment="1">
      <alignment horizontal="center" vertical="center"/>
    </xf>
    <xf numFmtId="4" fontId="10" fillId="34" borderId="23" xfId="0" applyNumberFormat="1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indent="2"/>
    </xf>
    <xf numFmtId="165" fontId="10" fillId="0" borderId="54" xfId="0" applyNumberFormat="1" applyFont="1" applyBorder="1" applyAlignment="1">
      <alignment horizontal="center"/>
    </xf>
    <xf numFmtId="4" fontId="10" fillId="0" borderId="62" xfId="0" applyNumberFormat="1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indent="2"/>
    </xf>
    <xf numFmtId="4" fontId="10" fillId="0" borderId="31" xfId="0" applyNumberFormat="1" applyFont="1" applyBorder="1" applyAlignment="1">
      <alignment vertical="center"/>
    </xf>
    <xf numFmtId="4" fontId="10" fillId="0" borderId="31" xfId="0" applyNumberFormat="1" applyFont="1" applyFill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4" fontId="10" fillId="0" borderId="63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29" xfId="0" applyNumberFormat="1" applyFont="1" applyBorder="1" applyAlignment="1">
      <alignment vertical="center"/>
    </xf>
    <xf numFmtId="49" fontId="10" fillId="0" borderId="6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vertical="center"/>
    </xf>
    <xf numFmtId="4" fontId="10" fillId="0" borderId="64" xfId="0" applyNumberFormat="1" applyFont="1" applyBorder="1" applyAlignment="1">
      <alignment vertical="center"/>
    </xf>
    <xf numFmtId="165" fontId="10" fillId="0" borderId="39" xfId="0" applyNumberFormat="1" applyFont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49" fontId="10" fillId="34" borderId="21" xfId="0" applyNumberFormat="1" applyFont="1" applyFill="1" applyBorder="1" applyAlignment="1">
      <alignment horizontal="center" vertical="center"/>
    </xf>
    <xf numFmtId="164" fontId="10" fillId="34" borderId="41" xfId="0" applyNumberFormat="1" applyFont="1" applyFill="1" applyBorder="1" applyAlignment="1">
      <alignment horizontal="center" vertical="center"/>
    </xf>
    <xf numFmtId="4" fontId="10" fillId="34" borderId="22" xfId="0" applyNumberFormat="1" applyFont="1" applyFill="1" applyBorder="1" applyAlignment="1">
      <alignment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3" fontId="10" fillId="0" borderId="6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64" xfId="0" applyNumberFormat="1" applyFont="1" applyFill="1" applyBorder="1" applyAlignment="1">
      <alignment vertical="center"/>
    </xf>
    <xf numFmtId="0" fontId="11" fillId="0" borderId="39" xfId="0" applyFont="1" applyBorder="1" applyAlignment="1">
      <alignment horizontal="left" vertical="top" wrapText="1"/>
    </xf>
    <xf numFmtId="164" fontId="10" fillId="0" borderId="39" xfId="0" applyNumberFormat="1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vertical="center" wrapText="1"/>
    </xf>
    <xf numFmtId="49" fontId="10" fillId="0" borderId="4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" fontId="11" fillId="34" borderId="19" xfId="0" applyNumberFormat="1" applyFont="1" applyFill="1" applyBorder="1" applyAlignment="1">
      <alignment horizontal="right" vertical="center"/>
    </xf>
    <xf numFmtId="4" fontId="11" fillId="34" borderId="20" xfId="0" applyNumberFormat="1" applyFont="1" applyFill="1" applyBorder="1" applyAlignment="1">
      <alignment horizontal="right" vertical="center"/>
    </xf>
    <xf numFmtId="4" fontId="11" fillId="34" borderId="66" xfId="0" applyNumberFormat="1" applyFont="1" applyFill="1" applyBorder="1" applyAlignment="1">
      <alignment horizontal="right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" fontId="10" fillId="0" borderId="62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9" fontId="10" fillId="0" borderId="44" xfId="0" applyNumberFormat="1" applyFont="1" applyBorder="1" applyAlignment="1">
      <alignment horizontal="center" vertical="center"/>
    </xf>
    <xf numFmtId="4" fontId="10" fillId="0" borderId="31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9" fontId="10" fillId="0" borderId="68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/>
    </xf>
    <xf numFmtId="4" fontId="10" fillId="0" borderId="69" xfId="0" applyNumberFormat="1" applyFont="1" applyBorder="1" applyAlignment="1">
      <alignment/>
    </xf>
    <xf numFmtId="49" fontId="10" fillId="0" borderId="70" xfId="0" applyNumberFormat="1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/>
    </xf>
    <xf numFmtId="3" fontId="10" fillId="0" borderId="71" xfId="0" applyNumberFormat="1" applyFont="1" applyBorder="1" applyAlignment="1">
      <alignment vertical="center"/>
    </xf>
    <xf numFmtId="3" fontId="10" fillId="0" borderId="72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49" fontId="11" fillId="0" borderId="44" xfId="0" applyNumberFormat="1" applyFont="1" applyBorder="1" applyAlignment="1">
      <alignment horizontal="left" indent="2"/>
    </xf>
    <xf numFmtId="0" fontId="11" fillId="0" borderId="65" xfId="0" applyFont="1" applyBorder="1" applyAlignment="1">
      <alignment horizontal="left" vertical="top" wrapText="1"/>
    </xf>
    <xf numFmtId="49" fontId="10" fillId="0" borderId="41" xfId="52" applyNumberFormat="1" applyFont="1" applyBorder="1" applyAlignment="1">
      <alignment horizontal="center" vertical="center"/>
      <protection/>
    </xf>
    <xf numFmtId="3" fontId="11" fillId="0" borderId="73" xfId="52" applyNumberFormat="1" applyFont="1" applyFill="1" applyBorder="1" applyAlignment="1">
      <alignment horizontal="center" vertical="center"/>
      <protection/>
    </xf>
    <xf numFmtId="4" fontId="11" fillId="0" borderId="74" xfId="52" applyNumberFormat="1" applyFont="1" applyFill="1" applyBorder="1" applyAlignment="1">
      <alignment vertical="center"/>
      <protection/>
    </xf>
    <xf numFmtId="4" fontId="11" fillId="34" borderId="41" xfId="0" applyNumberFormat="1" applyFont="1" applyFill="1" applyBorder="1" applyAlignment="1">
      <alignment horizontal="right" vertical="center"/>
    </xf>
    <xf numFmtId="4" fontId="11" fillId="34" borderId="42" xfId="0" applyNumberFormat="1" applyFont="1" applyFill="1" applyBorder="1" applyAlignment="1">
      <alignment horizontal="right" vertical="center"/>
    </xf>
    <xf numFmtId="4" fontId="11" fillId="34" borderId="44" xfId="0" applyNumberFormat="1" applyFont="1" applyFill="1" applyBorder="1" applyAlignment="1">
      <alignment horizontal="right" vertical="center"/>
    </xf>
    <xf numFmtId="4" fontId="11" fillId="34" borderId="39" xfId="0" applyNumberFormat="1" applyFont="1" applyFill="1" applyBorder="1" applyAlignment="1">
      <alignment horizontal="right" vertical="center"/>
    </xf>
    <xf numFmtId="4" fontId="10" fillId="34" borderId="54" xfId="0" applyNumberFormat="1" applyFont="1" applyFill="1" applyBorder="1" applyAlignment="1">
      <alignment horizontal="right" vertical="center"/>
    </xf>
    <xf numFmtId="4" fontId="10" fillId="34" borderId="44" xfId="0" applyNumberFormat="1" applyFont="1" applyFill="1" applyBorder="1" applyAlignment="1">
      <alignment horizontal="right" vertical="center"/>
    </xf>
    <xf numFmtId="4" fontId="10" fillId="34" borderId="39" xfId="0" applyNumberFormat="1" applyFont="1" applyFill="1" applyBorder="1" applyAlignment="1">
      <alignment horizontal="right" vertical="center"/>
    </xf>
    <xf numFmtId="4" fontId="11" fillId="0" borderId="39" xfId="52" applyNumberFormat="1" applyFont="1" applyFill="1" applyBorder="1" applyAlignment="1">
      <alignment vertical="center"/>
      <protection/>
    </xf>
    <xf numFmtId="4" fontId="11" fillId="0" borderId="75" xfId="52" applyNumberFormat="1" applyFont="1" applyFill="1" applyBorder="1" applyAlignment="1">
      <alignment vertical="center"/>
      <protection/>
    </xf>
    <xf numFmtId="4" fontId="11" fillId="0" borderId="76" xfId="52" applyNumberFormat="1" applyFont="1" applyFill="1" applyBorder="1" applyAlignment="1" quotePrefix="1">
      <alignment horizontal="center" vertical="center"/>
      <protection/>
    </xf>
    <xf numFmtId="4" fontId="11" fillId="0" borderId="77" xfId="52" applyNumberFormat="1" applyFont="1" applyFill="1" applyBorder="1" applyAlignment="1" quotePrefix="1">
      <alignment horizontal="center" vertical="center"/>
      <protection/>
    </xf>
    <xf numFmtId="4" fontId="11" fillId="34" borderId="57" xfId="0" applyNumberFormat="1" applyFont="1" applyFill="1" applyBorder="1" applyAlignment="1">
      <alignment horizontal="right" vertical="center"/>
    </xf>
    <xf numFmtId="4" fontId="11" fillId="34" borderId="5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top" wrapText="1"/>
    </xf>
    <xf numFmtId="49" fontId="17" fillId="0" borderId="0" xfId="0" applyNumberFormat="1" applyFont="1" applyBorder="1" applyAlignment="1">
      <alignment horizontal="left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9" fillId="35" borderId="19" xfId="0" applyFont="1" applyFill="1" applyBorder="1" applyAlignment="1">
      <alignment horizontal="center" vertical="center"/>
    </xf>
    <xf numFmtId="49" fontId="18" fillId="35" borderId="40" xfId="0" applyNumberFormat="1" applyFont="1" applyFill="1" applyBorder="1" applyAlignment="1">
      <alignment vertical="center"/>
    </xf>
    <xf numFmtId="164" fontId="3" fillId="35" borderId="19" xfId="0" applyNumberFormat="1" applyFont="1" applyFill="1" applyBorder="1" applyAlignment="1">
      <alignment horizontal="center" vertical="center"/>
    </xf>
    <xf numFmtId="164" fontId="3" fillId="35" borderId="41" xfId="0" applyNumberFormat="1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vertical="center"/>
    </xf>
    <xf numFmtId="0" fontId="9" fillId="34" borderId="4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78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9" fillId="34" borderId="47" xfId="0" applyFont="1" applyFill="1" applyBorder="1" applyAlignment="1">
      <alignment vertical="top" wrapText="1"/>
    </xf>
    <xf numFmtId="0" fontId="9" fillId="34" borderId="47" xfId="0" applyFont="1" applyFill="1" applyBorder="1" applyAlignment="1">
      <alignment vertical="center" wrapText="1"/>
    </xf>
    <xf numFmtId="164" fontId="3" fillId="34" borderId="79" xfId="0" applyNumberFormat="1" applyFont="1" applyFill="1" applyBorder="1" applyAlignment="1">
      <alignment horizontal="center" vertical="center"/>
    </xf>
    <xf numFmtId="164" fontId="3" fillId="34" borderId="57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indent="1"/>
    </xf>
    <xf numFmtId="49" fontId="7" fillId="0" borderId="80" xfId="0" applyNumberFormat="1" applyFont="1" applyBorder="1" applyAlignment="1">
      <alignment horizontal="left" vertical="center" indent="2"/>
    </xf>
    <xf numFmtId="49" fontId="7" fillId="0" borderId="18" xfId="0" applyNumberFormat="1" applyFont="1" applyBorder="1" applyAlignment="1">
      <alignment horizontal="left" vertical="center" indent="2"/>
    </xf>
    <xf numFmtId="0" fontId="18" fillId="0" borderId="50" xfId="0" applyFont="1" applyBorder="1" applyAlignment="1">
      <alignment vertical="center" wrapText="1"/>
    </xf>
    <xf numFmtId="0" fontId="3" fillId="0" borderId="81" xfId="0" applyFont="1" applyBorder="1" applyAlignment="1">
      <alignment horizontal="left" vertical="center" indent="1"/>
    </xf>
    <xf numFmtId="0" fontId="7" fillId="0" borderId="82" xfId="0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49" fontId="9" fillId="0" borderId="5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inden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indent="1"/>
    </xf>
    <xf numFmtId="164" fontId="9" fillId="34" borderId="19" xfId="0" applyNumberFormat="1" applyFont="1" applyFill="1" applyBorder="1" applyAlignment="1">
      <alignment horizontal="center" vertical="center"/>
    </xf>
    <xf numFmtId="164" fontId="9" fillId="34" borderId="40" xfId="0" applyNumberFormat="1" applyFont="1" applyFill="1" applyBorder="1" applyAlignment="1">
      <alignment horizontal="center" vertical="center"/>
    </xf>
    <xf numFmtId="49" fontId="9" fillId="0" borderId="83" xfId="0" applyNumberFormat="1" applyFont="1" applyBorder="1" applyAlignment="1">
      <alignment horizontal="left" vertical="center" indent="1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 indent="3"/>
    </xf>
    <xf numFmtId="49" fontId="3" fillId="0" borderId="39" xfId="0" applyNumberFormat="1" applyFont="1" applyBorder="1" applyAlignment="1">
      <alignment horizontal="left" vertical="center" indent="3"/>
    </xf>
    <xf numFmtId="0" fontId="20" fillId="0" borderId="0" xfId="53" applyFont="1">
      <alignment/>
      <protection/>
    </xf>
    <xf numFmtId="0" fontId="20" fillId="0" borderId="0" xfId="53" applyFont="1" applyAlignment="1">
      <alignment/>
      <protection/>
    </xf>
    <xf numFmtId="3" fontId="20" fillId="0" borderId="0" xfId="53" applyNumberFormat="1" applyFont="1" applyFill="1">
      <alignment/>
      <protection/>
    </xf>
    <xf numFmtId="0" fontId="20" fillId="0" borderId="0" xfId="53" applyFont="1" applyFill="1">
      <alignment/>
      <protection/>
    </xf>
    <xf numFmtId="0" fontId="20" fillId="0" borderId="0" xfId="53" applyFont="1" applyAlignment="1">
      <alignment wrapText="1"/>
      <protection/>
    </xf>
    <xf numFmtId="0" fontId="6" fillId="0" borderId="0" xfId="53" applyFont="1">
      <alignment/>
      <protection/>
    </xf>
    <xf numFmtId="0" fontId="6" fillId="0" borderId="10" xfId="53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36" borderId="84" xfId="0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16" fillId="0" borderId="0" xfId="0" applyFont="1" applyAlignment="1">
      <alignment/>
    </xf>
    <xf numFmtId="3" fontId="3" fillId="36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4" fontId="3" fillId="0" borderId="10" xfId="0" applyNumberFormat="1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11" fillId="0" borderId="73" xfId="52" applyNumberFormat="1" applyFont="1" applyFill="1" applyBorder="1" applyAlignment="1">
      <alignment horizontal="center" vertical="center" wrapText="1"/>
      <protection/>
    </xf>
    <xf numFmtId="0" fontId="3" fillId="0" borderId="6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0" fillId="0" borderId="85" xfId="0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10" fillId="33" borderId="79" xfId="0" applyFont="1" applyFill="1" applyBorder="1" applyAlignment="1">
      <alignment/>
    </xf>
    <xf numFmtId="164" fontId="10" fillId="33" borderId="79" xfId="0" applyNumberFormat="1" applyFont="1" applyFill="1" applyBorder="1" applyAlignment="1">
      <alignment vertical="center"/>
    </xf>
    <xf numFmtId="164" fontId="10" fillId="33" borderId="18" xfId="0" applyNumberFormat="1" applyFont="1" applyFill="1" applyBorder="1" applyAlignment="1">
      <alignment vertical="center"/>
    </xf>
    <xf numFmtId="49" fontId="3" fillId="0" borderId="86" xfId="0" applyNumberFormat="1" applyFont="1" applyBorder="1" applyAlignment="1">
      <alignment horizontal="left" vertical="center" indent="3"/>
    </xf>
    <xf numFmtId="49" fontId="9" fillId="0" borderId="68" xfId="0" applyNumberFormat="1" applyFont="1" applyBorder="1" applyAlignment="1">
      <alignment horizontal="center" vertical="center"/>
    </xf>
    <xf numFmtId="0" fontId="6" fillId="0" borderId="11" xfId="53" applyFont="1" applyBorder="1" applyAlignment="1">
      <alignment horizontal="center" vertical="center"/>
      <protection/>
    </xf>
    <xf numFmtId="0" fontId="6" fillId="0" borderId="78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84" xfId="53" applyFont="1" applyBorder="1" applyAlignment="1">
      <alignment horizontal="center" vertical="center" wrapText="1"/>
      <protection/>
    </xf>
    <xf numFmtId="0" fontId="6" fillId="0" borderId="87" xfId="53" applyFont="1" applyBorder="1" applyAlignment="1">
      <alignment horizontal="center" vertical="center" wrapText="1"/>
      <protection/>
    </xf>
    <xf numFmtId="49" fontId="3" fillId="0" borderId="2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3" fillId="35" borderId="22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6" fontId="11" fillId="0" borderId="44" xfId="0" applyNumberFormat="1" applyFont="1" applyBorder="1" applyAlignment="1">
      <alignment horizontal="left" indent="2"/>
    </xf>
    <xf numFmtId="0" fontId="10" fillId="0" borderId="42" xfId="0" applyFont="1" applyFill="1" applyBorder="1" applyAlignment="1">
      <alignment horizontal="center" vertical="center"/>
    </xf>
    <xf numFmtId="0" fontId="6" fillId="0" borderId="0" xfId="53" applyFont="1" applyFill="1">
      <alignment/>
      <protection/>
    </xf>
    <xf numFmtId="49" fontId="20" fillId="0" borderId="0" xfId="53" applyNumberFormat="1" applyFont="1">
      <alignment/>
      <protection/>
    </xf>
    <xf numFmtId="2" fontId="20" fillId="0" borderId="0" xfId="53" applyNumberFormat="1" applyFont="1">
      <alignment/>
      <protection/>
    </xf>
    <xf numFmtId="165" fontId="6" fillId="33" borderId="0" xfId="53" applyNumberFormat="1" applyFont="1" applyFill="1">
      <alignment/>
      <protection/>
    </xf>
    <xf numFmtId="0" fontId="20" fillId="33" borderId="0" xfId="53" applyFont="1" applyFill="1">
      <alignment/>
      <protection/>
    </xf>
    <xf numFmtId="3" fontId="3" fillId="33" borderId="0" xfId="53" applyNumberFormat="1" applyFont="1" applyFill="1">
      <alignment/>
      <protection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164" fontId="5" fillId="33" borderId="0" xfId="0" applyNumberFormat="1" applyFont="1" applyFill="1" applyAlignment="1">
      <alignment/>
    </xf>
    <xf numFmtId="49" fontId="9" fillId="0" borderId="40" xfId="0" applyNumberFormat="1" applyFont="1" applyBorder="1" applyAlignment="1">
      <alignment horizontal="center"/>
    </xf>
    <xf numFmtId="164" fontId="3" fillId="35" borderId="40" xfId="0" applyNumberFormat="1" applyFont="1" applyFill="1" applyBorder="1" applyAlignment="1">
      <alignment horizontal="center" vertical="center"/>
    </xf>
    <xf numFmtId="164" fontId="3" fillId="34" borderId="35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 wrapText="1"/>
    </xf>
    <xf numFmtId="164" fontId="9" fillId="37" borderId="13" xfId="0" applyNumberFormat="1" applyFont="1" applyFill="1" applyBorder="1" applyAlignment="1">
      <alignment horizontal="center" vertical="center" wrapText="1"/>
    </xf>
    <xf numFmtId="164" fontId="9" fillId="37" borderId="81" xfId="0" applyNumberFormat="1" applyFont="1" applyFill="1" applyBorder="1" applyAlignment="1">
      <alignment horizontal="center" vertical="center" wrapText="1"/>
    </xf>
    <xf numFmtId="164" fontId="3" fillId="37" borderId="78" xfId="0" applyNumberFormat="1" applyFont="1" applyFill="1" applyBorder="1" applyAlignment="1">
      <alignment horizontal="center" vertical="center" wrapText="1"/>
    </xf>
    <xf numFmtId="164" fontId="3" fillId="37" borderId="11" xfId="0" applyNumberFormat="1" applyFont="1" applyFill="1" applyBorder="1" applyAlignment="1">
      <alignment horizontal="center" vertical="center" wrapText="1"/>
    </xf>
    <xf numFmtId="164" fontId="18" fillId="37" borderId="16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/>
    </xf>
    <xf numFmtId="164" fontId="18" fillId="37" borderId="78" xfId="0" applyNumberFormat="1" applyFont="1" applyFill="1" applyBorder="1" applyAlignment="1">
      <alignment horizontal="center" vertical="center"/>
    </xf>
    <xf numFmtId="164" fontId="7" fillId="37" borderId="89" xfId="0" applyNumberFormat="1" applyFont="1" applyFill="1" applyBorder="1" applyAlignment="1">
      <alignment horizontal="center" vertical="center"/>
    </xf>
    <xf numFmtId="164" fontId="7" fillId="37" borderId="16" xfId="0" applyNumberFormat="1" applyFont="1" applyFill="1" applyBorder="1" applyAlignment="1">
      <alignment horizontal="center" vertical="center"/>
    </xf>
    <xf numFmtId="164" fontId="18" fillId="37" borderId="13" xfId="0" applyNumberFormat="1" applyFont="1" applyFill="1" applyBorder="1" applyAlignment="1">
      <alignment horizontal="center" vertical="center"/>
    </xf>
    <xf numFmtId="3" fontId="10" fillId="35" borderId="12" xfId="0" applyNumberFormat="1" applyFont="1" applyFill="1" applyBorder="1" applyAlignment="1">
      <alignment vertical="center"/>
    </xf>
    <xf numFmtId="164" fontId="10" fillId="35" borderId="12" xfId="0" applyNumberFormat="1" applyFont="1" applyFill="1" applyBorder="1" applyAlignment="1">
      <alignment vertical="center"/>
    </xf>
    <xf numFmtId="164" fontId="10" fillId="35" borderId="82" xfId="0" applyNumberFormat="1" applyFont="1" applyFill="1" applyBorder="1" applyAlignment="1">
      <alignment vertical="center"/>
    </xf>
    <xf numFmtId="3" fontId="11" fillId="35" borderId="12" xfId="0" applyNumberFormat="1" applyFont="1" applyFill="1" applyBorder="1" applyAlignment="1">
      <alignment vertical="center"/>
    </xf>
    <xf numFmtId="164" fontId="11" fillId="35" borderId="12" xfId="0" applyNumberFormat="1" applyFont="1" applyFill="1" applyBorder="1" applyAlignment="1">
      <alignment vertical="center"/>
    </xf>
    <xf numFmtId="164" fontId="11" fillId="35" borderId="15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 wrapText="1"/>
    </xf>
    <xf numFmtId="164" fontId="9" fillId="0" borderId="54" xfId="0" applyNumberFormat="1" applyFont="1" applyFill="1" applyBorder="1" applyAlignment="1">
      <alignment horizontal="center" vertical="center" wrapText="1"/>
    </xf>
    <xf numFmtId="164" fontId="9" fillId="0" borderId="68" xfId="0" applyNumberFormat="1" applyFont="1" applyFill="1" applyBorder="1" applyAlignment="1">
      <alignment horizontal="center" vertical="center" wrapText="1"/>
    </xf>
    <xf numFmtId="164" fontId="9" fillId="0" borderId="39" xfId="0" applyNumberFormat="1" applyFont="1" applyFill="1" applyBorder="1" applyAlignment="1">
      <alignment horizontal="center" vertical="center" wrapText="1"/>
    </xf>
    <xf numFmtId="0" fontId="6" fillId="33" borderId="35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6" fillId="33" borderId="42" xfId="53" applyFont="1" applyFill="1" applyBorder="1" applyAlignment="1">
      <alignment horizontal="center" vertical="center" wrapText="1"/>
      <protection/>
    </xf>
    <xf numFmtId="0" fontId="6" fillId="33" borderId="39" xfId="53" applyFont="1" applyFill="1" applyBorder="1" applyAlignment="1">
      <alignment horizontal="center" vertical="center" wrapText="1"/>
      <protection/>
    </xf>
    <xf numFmtId="0" fontId="6" fillId="33" borderId="54" xfId="53" applyFont="1" applyFill="1" applyBorder="1" applyAlignment="1">
      <alignment horizontal="left" vertical="center" wrapText="1"/>
      <protection/>
    </xf>
    <xf numFmtId="4" fontId="20" fillId="0" borderId="44" xfId="54" applyNumberFormat="1" applyFont="1" applyFill="1" applyBorder="1" applyAlignment="1">
      <alignment horizontal="right" vertical="center"/>
      <protection/>
    </xf>
    <xf numFmtId="0" fontId="6" fillId="33" borderId="79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left" vertical="center" wrapText="1"/>
      <protection/>
    </xf>
    <xf numFmtId="0" fontId="6" fillId="33" borderId="90" xfId="53" applyFont="1" applyFill="1" applyBorder="1" applyAlignment="1">
      <alignment horizontal="left" vertical="center" wrapText="1"/>
      <protection/>
    </xf>
    <xf numFmtId="4" fontId="20" fillId="0" borderId="11" xfId="54" applyNumberFormat="1" applyFont="1" applyFill="1" applyBorder="1" applyAlignment="1">
      <alignment horizontal="right" vertical="center"/>
      <protection/>
    </xf>
    <xf numFmtId="4" fontId="20" fillId="0" borderId="84" xfId="54" applyNumberFormat="1" applyFont="1" applyFill="1" applyBorder="1" applyAlignment="1">
      <alignment horizontal="right" vertical="center"/>
      <protection/>
    </xf>
    <xf numFmtId="3" fontId="20" fillId="33" borderId="0" xfId="53" applyNumberFormat="1" applyFont="1" applyFill="1">
      <alignment/>
      <protection/>
    </xf>
    <xf numFmtId="3" fontId="3" fillId="0" borderId="0" xfId="53" applyNumberFormat="1" applyFont="1" applyFill="1">
      <alignment/>
      <protection/>
    </xf>
    <xf numFmtId="165" fontId="6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172" fontId="6" fillId="33" borderId="0" xfId="53" applyNumberFormat="1" applyFont="1" applyFill="1">
      <alignment/>
      <protection/>
    </xf>
    <xf numFmtId="0" fontId="3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3" fillId="0" borderId="0" xfId="0" applyFont="1" applyAlignment="1">
      <alignment wrapText="1"/>
    </xf>
    <xf numFmtId="0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49" fontId="10" fillId="0" borderId="91" xfId="0" applyNumberFormat="1" applyFont="1" applyBorder="1" applyAlignment="1">
      <alignment horizontal="center" vertical="center"/>
    </xf>
    <xf numFmtId="3" fontId="10" fillId="37" borderId="44" xfId="0" applyNumberFormat="1" applyFont="1" applyFill="1" applyBorder="1" applyAlignment="1">
      <alignment vertical="center"/>
    </xf>
    <xf numFmtId="164" fontId="10" fillId="37" borderId="44" xfId="0" applyNumberFormat="1" applyFont="1" applyFill="1" applyBorder="1" applyAlignment="1">
      <alignment vertical="center"/>
    </xf>
    <xf numFmtId="164" fontId="10" fillId="37" borderId="92" xfId="0" applyNumberFormat="1" applyFont="1" applyFill="1" applyBorder="1" applyAlignment="1">
      <alignment vertical="center"/>
    </xf>
    <xf numFmtId="3" fontId="11" fillId="37" borderId="44" xfId="0" applyNumberFormat="1" applyFont="1" applyFill="1" applyBorder="1" applyAlignment="1">
      <alignment vertical="center"/>
    </xf>
    <xf numFmtId="164" fontId="11" fillId="37" borderId="44" xfId="0" applyNumberFormat="1" applyFont="1" applyFill="1" applyBorder="1" applyAlignment="1">
      <alignment vertical="center"/>
    </xf>
    <xf numFmtId="164" fontId="11" fillId="37" borderId="39" xfId="0" applyNumberFormat="1" applyFont="1" applyFill="1" applyBorder="1" applyAlignment="1">
      <alignment vertical="center"/>
    </xf>
    <xf numFmtId="0" fontId="3" fillId="38" borderId="10" xfId="0" applyNumberFormat="1" applyFont="1" applyFill="1" applyBorder="1" applyAlignment="1">
      <alignment/>
    </xf>
    <xf numFmtId="0" fontId="3" fillId="39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/>
    </xf>
    <xf numFmtId="0" fontId="3" fillId="41" borderId="10" xfId="0" applyNumberFormat="1" applyFont="1" applyFill="1" applyBorder="1" applyAlignment="1">
      <alignment/>
    </xf>
    <xf numFmtId="0" fontId="11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3" fontId="3" fillId="36" borderId="29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3" fontId="3" fillId="0" borderId="84" xfId="0" applyNumberFormat="1" applyFont="1" applyFill="1" applyBorder="1" applyAlignment="1">
      <alignment horizontal="right"/>
    </xf>
    <xf numFmtId="0" fontId="3" fillId="0" borderId="87" xfId="0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center"/>
    </xf>
    <xf numFmtId="3" fontId="3" fillId="0" borderId="64" xfId="0" applyNumberFormat="1" applyFont="1" applyBorder="1" applyAlignment="1">
      <alignment/>
    </xf>
    <xf numFmtId="3" fontId="3" fillId="0" borderId="93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49" fontId="10" fillId="0" borderId="78" xfId="0" applyNumberFormat="1" applyFont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Border="1" applyAlignment="1">
      <alignment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right"/>
    </xf>
    <xf numFmtId="0" fontId="36" fillId="0" borderId="0" xfId="0" applyFont="1" applyAlignment="1">
      <alignment/>
    </xf>
    <xf numFmtId="0" fontId="37" fillId="0" borderId="0" xfId="53" applyFont="1">
      <alignment/>
      <protection/>
    </xf>
    <xf numFmtId="0" fontId="37" fillId="0" borderId="0" xfId="53" applyFont="1" applyAlignment="1">
      <alignment wrapText="1"/>
      <protection/>
    </xf>
    <xf numFmtId="3" fontId="3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36" borderId="19" xfId="0" applyNumberFormat="1" applyFont="1" applyFill="1" applyBorder="1" applyAlignment="1">
      <alignment horizontal="center"/>
    </xf>
    <xf numFmtId="3" fontId="3" fillId="36" borderId="20" xfId="0" applyNumberFormat="1" applyFont="1" applyFill="1" applyBorder="1" applyAlignment="1">
      <alignment horizontal="center"/>
    </xf>
    <xf numFmtId="3" fontId="3" fillId="36" borderId="40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72" xfId="0" applyNumberFormat="1" applyFont="1" applyFill="1" applyBorder="1" applyAlignment="1">
      <alignment horizontal="center"/>
    </xf>
    <xf numFmtId="3" fontId="3" fillId="0" borderId="79" xfId="0" applyNumberFormat="1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/>
    </xf>
    <xf numFmtId="0" fontId="10" fillId="0" borderId="94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164" fontId="3" fillId="33" borderId="12" xfId="0" applyNumberFormat="1" applyFont="1" applyFill="1" applyBorder="1" applyAlignment="1">
      <alignment horizontal="center" vertical="center"/>
    </xf>
    <xf numFmtId="164" fontId="3" fillId="35" borderId="12" xfId="0" applyNumberFormat="1" applyFont="1" applyFill="1" applyBorder="1" applyAlignment="1">
      <alignment horizontal="center" vertical="center"/>
    </xf>
    <xf numFmtId="164" fontId="3" fillId="35" borderId="18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5" borderId="12" xfId="0" applyNumberFormat="1" applyFont="1" applyFill="1" applyBorder="1" applyAlignment="1">
      <alignment horizontal="center" vertical="center" wrapText="1"/>
    </xf>
    <xf numFmtId="164" fontId="3" fillId="33" borderId="82" xfId="0" applyNumberFormat="1" applyFont="1" applyFill="1" applyBorder="1" applyAlignment="1">
      <alignment horizontal="center" vertical="center"/>
    </xf>
    <xf numFmtId="164" fontId="3" fillId="35" borderId="82" xfId="0" applyNumberFormat="1" applyFont="1" applyFill="1" applyBorder="1" applyAlignment="1">
      <alignment horizontal="center" vertical="center"/>
    </xf>
    <xf numFmtId="164" fontId="3" fillId="33" borderId="50" xfId="0" applyNumberFormat="1" applyFont="1" applyFill="1" applyBorder="1" applyAlignment="1">
      <alignment horizontal="center" vertical="center"/>
    </xf>
    <xf numFmtId="164" fontId="3" fillId="35" borderId="50" xfId="0" applyNumberFormat="1" applyFont="1" applyFill="1" applyBorder="1" applyAlignment="1">
      <alignment horizontal="center" vertical="center"/>
    </xf>
    <xf numFmtId="164" fontId="3" fillId="33" borderId="80" xfId="0" applyNumberFormat="1" applyFont="1" applyFill="1" applyBorder="1" applyAlignment="1">
      <alignment horizontal="center" vertical="center"/>
    </xf>
    <xf numFmtId="164" fontId="3" fillId="35" borderId="80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4" fontId="9" fillId="0" borderId="78" xfId="0" applyNumberFormat="1" applyFont="1" applyBorder="1" applyAlignment="1">
      <alignment horizontal="center" vertical="center"/>
    </xf>
    <xf numFmtId="4" fontId="9" fillId="0" borderId="50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3" fontId="10" fillId="0" borderId="68" xfId="0" applyNumberFormat="1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92" xfId="0" applyBorder="1" applyAlignment="1">
      <alignment vertical="center"/>
    </xf>
    <xf numFmtId="0" fontId="3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3" fontId="11" fillId="0" borderId="68" xfId="0" applyNumberFormat="1" applyFont="1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18" fillId="0" borderId="96" xfId="0" applyFont="1" applyBorder="1" applyAlignment="1">
      <alignment vertical="center" wrapText="1"/>
    </xf>
    <xf numFmtId="0" fontId="33" fillId="0" borderId="96" xfId="0" applyFont="1" applyBorder="1" applyAlignment="1">
      <alignment/>
    </xf>
    <xf numFmtId="0" fontId="32" fillId="0" borderId="0" xfId="0" applyFont="1" applyAlignment="1">
      <alignment horizontal="left" vertical="top" wrapText="1"/>
    </xf>
    <xf numFmtId="0" fontId="35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164" fontId="10" fillId="0" borderId="64" xfId="0" applyNumberFormat="1" applyFont="1" applyFill="1" applyBorder="1" applyAlignment="1">
      <alignment horizontal="center"/>
    </xf>
    <xf numFmtId="0" fontId="10" fillId="0" borderId="87" xfId="0" applyFont="1" applyFill="1" applyBorder="1" applyAlignment="1">
      <alignment horizontal="center"/>
    </xf>
    <xf numFmtId="164" fontId="10" fillId="0" borderId="101" xfId="0" applyNumberFormat="1" applyFont="1" applyFill="1" applyBorder="1" applyAlignment="1">
      <alignment horizontal="center"/>
    </xf>
    <xf numFmtId="0" fontId="10" fillId="0" borderId="9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10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0" fillId="33" borderId="103" xfId="0" applyFont="1" applyFill="1" applyBorder="1" applyAlignment="1">
      <alignment horizontal="center" vertical="center" wrapText="1"/>
    </xf>
    <xf numFmtId="0" fontId="10" fillId="33" borderId="104" xfId="0" applyFont="1" applyFill="1" applyBorder="1" applyAlignment="1">
      <alignment horizontal="center" vertical="center" wrapText="1"/>
    </xf>
    <xf numFmtId="0" fontId="10" fillId="0" borderId="84" xfId="0" applyFont="1" applyBorder="1" applyAlignment="1">
      <alignment horizontal="center"/>
    </xf>
    <xf numFmtId="0" fontId="3" fillId="0" borderId="0" xfId="0" applyFont="1" applyAlignment="1">
      <alignment/>
    </xf>
    <xf numFmtId="49" fontId="10" fillId="0" borderId="103" xfId="0" applyNumberFormat="1" applyFont="1" applyBorder="1" applyAlignment="1">
      <alignment horizontal="center" vertical="center"/>
    </xf>
    <xf numFmtId="49" fontId="10" fillId="0" borderId="104" xfId="0" applyNumberFormat="1" applyFont="1" applyBorder="1" applyAlignment="1">
      <alignment horizontal="center" vertical="center"/>
    </xf>
    <xf numFmtId="164" fontId="11" fillId="34" borderId="56" xfId="0" applyNumberFormat="1" applyFont="1" applyFill="1" applyBorder="1" applyAlignment="1">
      <alignment horizontal="right"/>
    </xf>
    <xf numFmtId="164" fontId="11" fillId="34" borderId="94" xfId="0" applyNumberFormat="1" applyFont="1" applyFill="1" applyBorder="1" applyAlignment="1">
      <alignment horizontal="right"/>
    </xf>
    <xf numFmtId="164" fontId="11" fillId="34" borderId="95" xfId="0" applyNumberFormat="1" applyFont="1" applyFill="1" applyBorder="1" applyAlignment="1">
      <alignment horizontal="right"/>
    </xf>
    <xf numFmtId="164" fontId="11" fillId="34" borderId="82" xfId="0" applyNumberFormat="1" applyFont="1" applyFill="1" applyBorder="1" applyAlignment="1">
      <alignment horizontal="right"/>
    </xf>
    <xf numFmtId="0" fontId="10" fillId="0" borderId="57" xfId="52" applyFont="1" applyBorder="1" applyAlignment="1">
      <alignment horizontal="center" vertical="center" wrapText="1"/>
      <protection/>
    </xf>
    <xf numFmtId="0" fontId="10" fillId="0" borderId="61" xfId="52" applyFont="1" applyBorder="1" applyAlignment="1">
      <alignment horizontal="center" vertical="center" wrapText="1"/>
      <protection/>
    </xf>
    <xf numFmtId="0" fontId="10" fillId="0" borderId="92" xfId="52" applyFont="1" applyBorder="1" applyAlignment="1">
      <alignment horizontal="center" vertical="center" wrapText="1"/>
      <protection/>
    </xf>
    <xf numFmtId="49" fontId="10" fillId="0" borderId="2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1" fillId="0" borderId="7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0" fillId="0" borderId="61" xfId="0" applyFont="1" applyBorder="1" applyAlignment="1">
      <alignment/>
    </xf>
    <xf numFmtId="0" fontId="10" fillId="0" borderId="92" xfId="0" applyFont="1" applyBorder="1" applyAlignment="1">
      <alignment/>
    </xf>
    <xf numFmtId="0" fontId="11" fillId="0" borderId="24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33" fillId="0" borderId="0" xfId="0" applyFont="1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9" fillId="0" borderId="78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81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9" fillId="0" borderId="50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2" fontId="9" fillId="0" borderId="82" xfId="0" applyNumberFormat="1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0" fillId="0" borderId="0" xfId="0" applyAlignment="1">
      <alignment/>
    </xf>
    <xf numFmtId="49" fontId="9" fillId="0" borderId="21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49" fontId="9" fillId="0" borderId="6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8" fillId="0" borderId="0" xfId="0" applyFont="1" applyFill="1" applyAlignment="1">
      <alignment horizontal="left" vertical="center" wrapText="1"/>
    </xf>
    <xf numFmtId="0" fontId="78" fillId="0" borderId="21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60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0" fillId="0" borderId="7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5" xfId="0" applyBorder="1" applyAlignment="1">
      <alignment horizontal="center"/>
    </xf>
    <xf numFmtId="0" fontId="11" fillId="0" borderId="7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93" xfId="0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0" fillId="0" borderId="67" xfId="0" applyBorder="1" applyAlignment="1">
      <alignment horizontal="right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36" borderId="28" xfId="0" applyFont="1" applyFill="1" applyBorder="1" applyAlignment="1">
      <alignment horizontal="center"/>
    </xf>
    <xf numFmtId="0" fontId="14" fillId="36" borderId="67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4" fillId="36" borderId="84" xfId="0" applyFont="1" applyFill="1" applyBorder="1" applyAlignment="1">
      <alignment horizontal="center"/>
    </xf>
    <xf numFmtId="0" fontId="14" fillId="36" borderId="28" xfId="0" applyFont="1" applyFill="1" applyBorder="1" applyAlignment="1">
      <alignment horizontal="right"/>
    </xf>
    <xf numFmtId="0" fontId="23" fillId="36" borderId="67" xfId="0" applyFont="1" applyFill="1" applyBorder="1" applyAlignment="1">
      <alignment horizontal="right"/>
    </xf>
    <xf numFmtId="4" fontId="11" fillId="0" borderId="72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0" fillId="0" borderId="96" xfId="0" applyBorder="1" applyAlignment="1">
      <alignment/>
    </xf>
    <xf numFmtId="0" fontId="6" fillId="0" borderId="25" xfId="53" applyFont="1" applyBorder="1" applyAlignment="1">
      <alignment horizontal="center"/>
      <protection/>
    </xf>
    <xf numFmtId="0" fontId="6" fillId="0" borderId="81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59" xfId="53" applyFont="1" applyBorder="1" applyAlignment="1">
      <alignment horizontal="left" vertical="center" wrapText="1"/>
      <protection/>
    </xf>
    <xf numFmtId="0" fontId="0" fillId="0" borderId="97" xfId="0" applyBorder="1" applyAlignment="1">
      <alignment horizontal="left" vertical="center" wrapText="1"/>
    </xf>
    <xf numFmtId="0" fontId="6" fillId="0" borderId="33" xfId="53" applyFont="1" applyBorder="1" applyAlignment="1">
      <alignment horizontal="left" vertical="center" wrapText="1"/>
      <protection/>
    </xf>
    <xf numFmtId="0" fontId="0" fillId="0" borderId="99" xfId="0" applyBorder="1" applyAlignment="1">
      <alignment horizontal="left" vertical="center" wrapText="1"/>
    </xf>
    <xf numFmtId="4" fontId="20" fillId="0" borderId="44" xfId="53" applyNumberFormat="1" applyFont="1" applyBorder="1" applyAlignment="1">
      <alignment horizontal="right" vertical="center" wrapText="1"/>
      <protection/>
    </xf>
    <xf numFmtId="4" fontId="20" fillId="0" borderId="11" xfId="53" applyNumberFormat="1" applyFont="1" applyBorder="1" applyAlignment="1">
      <alignment horizontal="right" vertical="center" wrapText="1"/>
      <protection/>
    </xf>
    <xf numFmtId="4" fontId="20" fillId="0" borderId="84" xfId="53" applyNumberFormat="1" applyFont="1" applyBorder="1" applyAlignment="1">
      <alignment horizontal="right" vertical="center" wrapText="1"/>
      <protection/>
    </xf>
    <xf numFmtId="4" fontId="20" fillId="0" borderId="44" xfId="53" applyNumberFormat="1" applyFont="1" applyFill="1" applyBorder="1" applyAlignment="1">
      <alignment horizontal="right" vertical="center" wrapText="1"/>
      <protection/>
    </xf>
    <xf numFmtId="4" fontId="20" fillId="0" borderId="11" xfId="53" applyNumberFormat="1" applyFont="1" applyFill="1" applyBorder="1" applyAlignment="1">
      <alignment horizontal="right" vertical="center" wrapText="1"/>
      <protection/>
    </xf>
    <xf numFmtId="4" fontId="20" fillId="0" borderId="84" xfId="53" applyNumberFormat="1" applyFont="1" applyFill="1" applyBorder="1" applyAlignment="1">
      <alignment horizontal="right" vertical="center" wrapText="1"/>
      <protection/>
    </xf>
    <xf numFmtId="4" fontId="20" fillId="0" borderId="39" xfId="53" applyNumberFormat="1" applyFont="1" applyBorder="1" applyAlignment="1">
      <alignment horizontal="right" vertical="center" wrapText="1"/>
      <protection/>
    </xf>
    <xf numFmtId="4" fontId="20" fillId="0" borderId="13" xfId="53" applyNumberFormat="1" applyFont="1" applyBorder="1" applyAlignment="1">
      <alignment horizontal="right" vertical="center" wrapText="1"/>
      <protection/>
    </xf>
    <xf numFmtId="4" fontId="20" fillId="0" borderId="87" xfId="53" applyNumberFormat="1" applyFont="1" applyBorder="1" applyAlignment="1">
      <alignment horizontal="right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amowy_projekt_planu_rozwoju_wykonanie_za_2008" xfId="52"/>
    <cellStyle name="Normalny_Tabelka 7 2 -plan rozwoju " xfId="53"/>
    <cellStyle name="Normalny_Tabelka 7 2 -plan rozwoju _plan rozwoju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3.140625" style="1" customWidth="1"/>
    <col min="2" max="2" width="6.8515625" style="1" customWidth="1"/>
    <col min="3" max="3" width="21.140625" style="1" customWidth="1"/>
    <col min="4" max="4" width="15.57421875" style="1" customWidth="1"/>
    <col min="5" max="5" width="16.8515625" style="1" customWidth="1"/>
    <col min="6" max="16384" width="9.140625" style="1" customWidth="1"/>
  </cols>
  <sheetData>
    <row r="2" spans="1:3" s="25" customFormat="1" ht="14.25">
      <c r="A2" s="435" t="s">
        <v>164</v>
      </c>
      <c r="B2" s="436" t="s">
        <v>50</v>
      </c>
      <c r="C2" s="436"/>
    </row>
    <row r="3" s="25" customFormat="1" ht="12.75">
      <c r="A3" s="225"/>
    </row>
    <row r="4" s="25" customFormat="1" ht="13.5" thickBot="1">
      <c r="B4" s="302" t="s">
        <v>122</v>
      </c>
    </row>
    <row r="5" spans="2:5" ht="13.5" thickBot="1">
      <c r="B5" s="11" t="s">
        <v>51</v>
      </c>
      <c r="C5" s="12" t="s">
        <v>48</v>
      </c>
      <c r="D5" s="309" t="s">
        <v>49</v>
      </c>
      <c r="E5" s="313" t="s">
        <v>216</v>
      </c>
    </row>
    <row r="6" spans="2:5" ht="12.75">
      <c r="B6" s="8"/>
      <c r="C6" s="9"/>
      <c r="D6" s="310"/>
      <c r="E6" s="10"/>
    </row>
    <row r="7" spans="2:5" ht="12.75">
      <c r="B7" s="3"/>
      <c r="C7" s="2"/>
      <c r="D7" s="311"/>
      <c r="E7" s="4"/>
    </row>
    <row r="8" spans="2:5" ht="12.75">
      <c r="B8" s="3"/>
      <c r="C8" s="2"/>
      <c r="D8" s="311"/>
      <c r="E8" s="4"/>
    </row>
    <row r="9" spans="2:5" ht="12.75">
      <c r="B9" s="3"/>
      <c r="C9" s="2"/>
      <c r="D9" s="311"/>
      <c r="E9" s="4"/>
    </row>
    <row r="10" spans="2:5" ht="12.75">
      <c r="B10" s="3"/>
      <c r="C10" s="2"/>
      <c r="D10" s="311"/>
      <c r="E10" s="4"/>
    </row>
    <row r="11" spans="2:5" ht="12.75">
      <c r="B11" s="3"/>
      <c r="C11" s="2"/>
      <c r="D11" s="311"/>
      <c r="E11" s="4"/>
    </row>
    <row r="12" spans="2:5" ht="13.5" thickBot="1">
      <c r="B12" s="5"/>
      <c r="C12" s="6"/>
      <c r="D12" s="312"/>
      <c r="E1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4.28125" style="1" customWidth="1"/>
    <col min="2" max="2" width="38.00390625" style="1" customWidth="1"/>
    <col min="3" max="3" width="4.8515625" style="1" customWidth="1"/>
    <col min="4" max="4" width="6.28125" style="1" customWidth="1"/>
    <col min="5" max="7" width="15.28125" style="1" customWidth="1"/>
    <col min="8" max="12" width="14.140625" style="1" customWidth="1"/>
    <col min="13" max="16384" width="9.140625" style="1" customWidth="1"/>
  </cols>
  <sheetData>
    <row r="2" spans="1:12" ht="27.75" customHeight="1">
      <c r="A2" s="430" t="s">
        <v>165</v>
      </c>
      <c r="B2" s="500" t="s">
        <v>2</v>
      </c>
      <c r="C2" s="500"/>
      <c r="D2" s="500"/>
      <c r="E2" s="500"/>
      <c r="F2" s="500"/>
      <c r="G2" s="500"/>
      <c r="H2" s="500"/>
      <c r="I2" s="501"/>
      <c r="J2" s="501"/>
      <c r="K2" s="501"/>
      <c r="L2" s="501"/>
    </row>
    <row r="3" spans="1:16" ht="15.75" customHeight="1">
      <c r="A3" s="430"/>
      <c r="B3" s="432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14"/>
      <c r="N3" s="14"/>
      <c r="O3" s="14"/>
      <c r="P3" s="14"/>
    </row>
    <row r="4" spans="1:12" ht="14.25">
      <c r="A4" s="430"/>
      <c r="B4" s="429" t="s">
        <v>123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ht="28.5" customHeight="1" thickBot="1">
      <c r="A5" s="13"/>
      <c r="B5" s="498"/>
      <c r="C5" s="499"/>
      <c r="D5" s="499"/>
      <c r="E5" s="499"/>
      <c r="F5" s="499"/>
      <c r="G5" s="499"/>
      <c r="H5" s="499"/>
      <c r="I5" s="499"/>
      <c r="J5" s="499"/>
      <c r="K5" s="499"/>
      <c r="L5" s="499"/>
    </row>
    <row r="6" spans="2:12" ht="14.25" customHeight="1">
      <c r="B6" s="502" t="s">
        <v>3</v>
      </c>
      <c r="C6" s="503"/>
      <c r="D6" s="504"/>
      <c r="E6" s="485" t="s">
        <v>295</v>
      </c>
      <c r="F6" s="485" t="s">
        <v>296</v>
      </c>
      <c r="G6" s="485" t="s">
        <v>297</v>
      </c>
      <c r="H6" s="511" t="s">
        <v>287</v>
      </c>
      <c r="I6" s="485" t="s">
        <v>286</v>
      </c>
      <c r="J6" s="511" t="s">
        <v>299</v>
      </c>
      <c r="K6" s="485" t="s">
        <v>298</v>
      </c>
      <c r="L6" s="485" t="s">
        <v>241</v>
      </c>
    </row>
    <row r="7" spans="2:12" ht="14.25" customHeight="1">
      <c r="B7" s="505"/>
      <c r="C7" s="506"/>
      <c r="D7" s="507"/>
      <c r="E7" s="486"/>
      <c r="F7" s="486"/>
      <c r="G7" s="486"/>
      <c r="H7" s="512"/>
      <c r="I7" s="486"/>
      <c r="J7" s="512"/>
      <c r="K7" s="486"/>
      <c r="L7" s="486"/>
    </row>
    <row r="8" spans="2:12" ht="15" customHeight="1" thickBot="1">
      <c r="B8" s="508"/>
      <c r="C8" s="509"/>
      <c r="D8" s="510"/>
      <c r="E8" s="487"/>
      <c r="F8" s="487"/>
      <c r="G8" s="487"/>
      <c r="H8" s="513"/>
      <c r="I8" s="487"/>
      <c r="J8" s="513"/>
      <c r="K8" s="487"/>
      <c r="L8" s="487"/>
    </row>
    <row r="9" spans="2:12" ht="13.5" thickBot="1">
      <c r="B9" s="34" t="s">
        <v>4</v>
      </c>
      <c r="C9" s="35"/>
      <c r="D9" s="35"/>
      <c r="E9" s="79" t="s">
        <v>5</v>
      </c>
      <c r="F9" s="79" t="s">
        <v>6</v>
      </c>
      <c r="G9" s="79" t="s">
        <v>7</v>
      </c>
      <c r="H9" s="36" t="s">
        <v>8</v>
      </c>
      <c r="I9" s="36" t="s">
        <v>9</v>
      </c>
      <c r="J9" s="37" t="s">
        <v>17</v>
      </c>
      <c r="K9" s="36" t="s">
        <v>18</v>
      </c>
      <c r="L9" s="315" t="s">
        <v>19</v>
      </c>
    </row>
    <row r="10" spans="2:12" ht="12.75">
      <c r="B10" s="38" t="s">
        <v>10</v>
      </c>
      <c r="C10" s="39" t="s">
        <v>4</v>
      </c>
      <c r="D10" s="40"/>
      <c r="E10" s="41"/>
      <c r="F10" s="41"/>
      <c r="G10" s="41"/>
      <c r="H10" s="41"/>
      <c r="I10" s="41"/>
      <c r="J10" s="41"/>
      <c r="K10" s="41"/>
      <c r="L10" s="316"/>
    </row>
    <row r="11" spans="2:12" ht="12.75">
      <c r="B11" s="42" t="s">
        <v>257</v>
      </c>
      <c r="C11" s="43" t="s">
        <v>5</v>
      </c>
      <c r="D11" s="44" t="s">
        <v>11</v>
      </c>
      <c r="E11" s="405"/>
      <c r="F11" s="405"/>
      <c r="G11" s="405"/>
      <c r="H11" s="45"/>
      <c r="I11" s="370"/>
      <c r="J11" s="45"/>
      <c r="K11" s="370"/>
      <c r="L11" s="488"/>
    </row>
    <row r="12" spans="2:12" ht="12.75">
      <c r="B12" s="47" t="s">
        <v>258</v>
      </c>
      <c r="C12" s="43" t="s">
        <v>6</v>
      </c>
      <c r="D12" s="44" t="s">
        <v>11</v>
      </c>
      <c r="E12" s="405"/>
      <c r="F12" s="405"/>
      <c r="G12" s="405"/>
      <c r="H12" s="45"/>
      <c r="I12" s="370"/>
      <c r="J12" s="45"/>
      <c r="K12" s="370"/>
      <c r="L12" s="489"/>
    </row>
    <row r="13" spans="2:12" ht="12.75">
      <c r="B13" s="42" t="s">
        <v>12</v>
      </c>
      <c r="C13" s="48" t="s">
        <v>7</v>
      </c>
      <c r="D13" s="44" t="s">
        <v>13</v>
      </c>
      <c r="E13" s="406"/>
      <c r="F13" s="406"/>
      <c r="G13" s="406"/>
      <c r="H13" s="49"/>
      <c r="I13" s="371"/>
      <c r="J13" s="49"/>
      <c r="K13" s="371"/>
      <c r="L13" s="489"/>
    </row>
    <row r="14" spans="2:12" ht="13.5" thickBot="1">
      <c r="B14" s="50" t="s">
        <v>14</v>
      </c>
      <c r="C14" s="51" t="s">
        <v>8</v>
      </c>
      <c r="D14" s="52" t="s">
        <v>15</v>
      </c>
      <c r="E14" s="407"/>
      <c r="F14" s="407"/>
      <c r="G14" s="407"/>
      <c r="H14" s="53"/>
      <c r="I14" s="372"/>
      <c r="J14" s="53"/>
      <c r="K14" s="372"/>
      <c r="L14" s="490"/>
    </row>
    <row r="15" spans="2:18" ht="12.75">
      <c r="B15" s="38" t="s">
        <v>16</v>
      </c>
      <c r="C15" s="39" t="s">
        <v>9</v>
      </c>
      <c r="D15" s="40"/>
      <c r="E15" s="54"/>
      <c r="F15" s="54"/>
      <c r="G15" s="54"/>
      <c r="H15" s="54"/>
      <c r="I15" s="54"/>
      <c r="J15" s="54"/>
      <c r="K15" s="54"/>
      <c r="L15" s="317"/>
      <c r="M15" s="18"/>
      <c r="N15" s="18"/>
      <c r="O15" s="18"/>
      <c r="P15" s="18"/>
      <c r="Q15" s="18"/>
      <c r="R15" s="18"/>
    </row>
    <row r="16" spans="2:18" ht="12.75">
      <c r="B16" s="42" t="s">
        <v>257</v>
      </c>
      <c r="C16" s="43" t="s">
        <v>17</v>
      </c>
      <c r="D16" s="44" t="s">
        <v>11</v>
      </c>
      <c r="E16" s="405"/>
      <c r="F16" s="405"/>
      <c r="G16" s="405"/>
      <c r="H16" s="45"/>
      <c r="I16" s="370"/>
      <c r="J16" s="45"/>
      <c r="K16" s="370"/>
      <c r="L16" s="488"/>
      <c r="M16" s="17"/>
      <c r="N16" s="17"/>
      <c r="O16" s="17"/>
      <c r="P16" s="17"/>
      <c r="Q16" s="17"/>
      <c r="R16" s="17"/>
    </row>
    <row r="17" spans="2:18" ht="12.75">
      <c r="B17" s="47" t="s">
        <v>258</v>
      </c>
      <c r="C17" s="43" t="s">
        <v>18</v>
      </c>
      <c r="D17" s="44" t="s">
        <v>11</v>
      </c>
      <c r="E17" s="405"/>
      <c r="F17" s="405"/>
      <c r="G17" s="405"/>
      <c r="H17" s="45"/>
      <c r="I17" s="370"/>
      <c r="J17" s="45"/>
      <c r="K17" s="370"/>
      <c r="L17" s="489"/>
      <c r="M17" s="17"/>
      <c r="N17" s="17"/>
      <c r="O17" s="17"/>
      <c r="P17" s="17"/>
      <c r="Q17" s="17"/>
      <c r="R17" s="17"/>
    </row>
    <row r="18" spans="2:18" ht="12.75">
      <c r="B18" s="42" t="s">
        <v>12</v>
      </c>
      <c r="C18" s="48" t="s">
        <v>19</v>
      </c>
      <c r="D18" s="44" t="s">
        <v>13</v>
      </c>
      <c r="E18" s="406"/>
      <c r="F18" s="406"/>
      <c r="G18" s="406"/>
      <c r="H18" s="49"/>
      <c r="I18" s="371"/>
      <c r="J18" s="49"/>
      <c r="K18" s="371"/>
      <c r="L18" s="489"/>
      <c r="M18" s="17"/>
      <c r="N18" s="17"/>
      <c r="O18" s="17"/>
      <c r="P18" s="17"/>
      <c r="Q18" s="17"/>
      <c r="R18" s="17"/>
    </row>
    <row r="19" spans="2:18" ht="13.5" thickBot="1">
      <c r="B19" s="50" t="s">
        <v>14</v>
      </c>
      <c r="C19" s="51" t="s">
        <v>20</v>
      </c>
      <c r="D19" s="52" t="s">
        <v>15</v>
      </c>
      <c r="E19" s="407"/>
      <c r="F19" s="407"/>
      <c r="G19" s="407"/>
      <c r="H19" s="53"/>
      <c r="I19" s="372"/>
      <c r="J19" s="53"/>
      <c r="K19" s="372"/>
      <c r="L19" s="490"/>
      <c r="M19" s="17"/>
      <c r="N19" s="17"/>
      <c r="O19" s="17"/>
      <c r="P19" s="17"/>
      <c r="Q19" s="17"/>
      <c r="R19" s="17"/>
    </row>
    <row r="20" spans="2:18" ht="12.75">
      <c r="B20" s="38" t="s">
        <v>21</v>
      </c>
      <c r="C20" s="39" t="s">
        <v>22</v>
      </c>
      <c r="D20" s="40"/>
      <c r="E20" s="54"/>
      <c r="F20" s="54"/>
      <c r="G20" s="54"/>
      <c r="H20" s="54"/>
      <c r="I20" s="54"/>
      <c r="J20" s="54"/>
      <c r="K20" s="54"/>
      <c r="L20" s="317"/>
      <c r="M20" s="17"/>
      <c r="N20" s="17"/>
      <c r="O20" s="17"/>
      <c r="P20" s="17"/>
      <c r="Q20" s="17"/>
      <c r="R20" s="17"/>
    </row>
    <row r="21" spans="2:18" ht="12.75">
      <c r="B21" s="42" t="s">
        <v>259</v>
      </c>
      <c r="C21" s="43" t="s">
        <v>23</v>
      </c>
      <c r="D21" s="44" t="s">
        <v>11</v>
      </c>
      <c r="E21" s="405"/>
      <c r="F21" s="405"/>
      <c r="G21" s="405"/>
      <c r="H21" s="45"/>
      <c r="I21" s="370"/>
      <c r="J21" s="45"/>
      <c r="K21" s="370"/>
      <c r="L21" s="488"/>
      <c r="M21" s="17"/>
      <c r="N21" s="17"/>
      <c r="O21" s="17"/>
      <c r="P21" s="17"/>
      <c r="Q21" s="17"/>
      <c r="R21" s="19"/>
    </row>
    <row r="22" spans="2:18" ht="12.75">
      <c r="B22" s="47" t="s">
        <v>258</v>
      </c>
      <c r="C22" s="43" t="s">
        <v>24</v>
      </c>
      <c r="D22" s="44" t="s">
        <v>11</v>
      </c>
      <c r="E22" s="405"/>
      <c r="F22" s="405"/>
      <c r="G22" s="405"/>
      <c r="H22" s="45"/>
      <c r="I22" s="370"/>
      <c r="J22" s="45"/>
      <c r="K22" s="370"/>
      <c r="L22" s="489"/>
      <c r="M22" s="17"/>
      <c r="N22" s="17"/>
      <c r="O22" s="17"/>
      <c r="P22" s="19"/>
      <c r="Q22" s="17"/>
      <c r="R22" s="17"/>
    </row>
    <row r="23" spans="2:18" ht="12.75">
      <c r="B23" s="42" t="s">
        <v>12</v>
      </c>
      <c r="C23" s="43" t="s">
        <v>25</v>
      </c>
      <c r="D23" s="44" t="s">
        <v>13</v>
      </c>
      <c r="E23" s="406"/>
      <c r="F23" s="406"/>
      <c r="G23" s="406"/>
      <c r="H23" s="49"/>
      <c r="I23" s="371"/>
      <c r="J23" s="49"/>
      <c r="K23" s="371"/>
      <c r="L23" s="489"/>
      <c r="M23" s="17"/>
      <c r="N23" s="17"/>
      <c r="O23" s="17"/>
      <c r="P23" s="17"/>
      <c r="Q23" s="17"/>
      <c r="R23" s="17"/>
    </row>
    <row r="24" spans="2:18" ht="13.5" thickBot="1">
      <c r="B24" s="50" t="s">
        <v>14</v>
      </c>
      <c r="C24" s="51" t="s">
        <v>26</v>
      </c>
      <c r="D24" s="52" t="s">
        <v>15</v>
      </c>
      <c r="E24" s="407"/>
      <c r="F24" s="407"/>
      <c r="G24" s="407"/>
      <c r="H24" s="53"/>
      <c r="I24" s="372"/>
      <c r="J24" s="53"/>
      <c r="K24" s="372"/>
      <c r="L24" s="490"/>
      <c r="M24" s="17"/>
      <c r="N24" s="17"/>
      <c r="O24" s="17"/>
      <c r="P24" s="17"/>
      <c r="Q24" s="17"/>
      <c r="R24" s="17"/>
    </row>
    <row r="25" spans="2:18" ht="12.75">
      <c r="B25" s="38" t="s">
        <v>27</v>
      </c>
      <c r="C25" s="55" t="s">
        <v>28</v>
      </c>
      <c r="D25" s="40"/>
      <c r="E25" s="54"/>
      <c r="F25" s="54"/>
      <c r="G25" s="54"/>
      <c r="H25" s="54"/>
      <c r="I25" s="54"/>
      <c r="J25" s="54"/>
      <c r="K25" s="54"/>
      <c r="L25" s="317"/>
      <c r="M25" s="17"/>
      <c r="N25" s="17"/>
      <c r="O25" s="19"/>
      <c r="P25" s="17"/>
      <c r="Q25" s="17"/>
      <c r="R25" s="17"/>
    </row>
    <row r="26" spans="2:18" ht="12.75">
      <c r="B26" s="42" t="s">
        <v>257</v>
      </c>
      <c r="C26" s="56" t="s">
        <v>29</v>
      </c>
      <c r="D26" s="44" t="s">
        <v>11</v>
      </c>
      <c r="E26" s="405"/>
      <c r="F26" s="405"/>
      <c r="G26" s="405"/>
      <c r="H26" s="57"/>
      <c r="I26" s="370"/>
      <c r="J26" s="57"/>
      <c r="K26" s="370"/>
      <c r="L26" s="488"/>
      <c r="M26" s="17"/>
      <c r="N26" s="17"/>
      <c r="O26" s="17"/>
      <c r="P26" s="17"/>
      <c r="Q26" s="17"/>
      <c r="R26" s="17"/>
    </row>
    <row r="27" spans="2:18" ht="12.75">
      <c r="B27" s="47" t="s">
        <v>258</v>
      </c>
      <c r="C27" s="56" t="s">
        <v>30</v>
      </c>
      <c r="D27" s="44" t="s">
        <v>11</v>
      </c>
      <c r="E27" s="405"/>
      <c r="F27" s="405"/>
      <c r="G27" s="405"/>
      <c r="H27" s="57"/>
      <c r="I27" s="370"/>
      <c r="J27" s="57"/>
      <c r="K27" s="370"/>
      <c r="L27" s="489"/>
      <c r="M27" s="17"/>
      <c r="N27" s="17"/>
      <c r="O27" s="17"/>
      <c r="P27" s="17"/>
      <c r="Q27" s="17"/>
      <c r="R27" s="17"/>
    </row>
    <row r="28" spans="2:18" ht="21">
      <c r="B28" s="58" t="s">
        <v>260</v>
      </c>
      <c r="C28" s="56" t="s">
        <v>31</v>
      </c>
      <c r="D28" s="44" t="s">
        <v>11</v>
      </c>
      <c r="E28" s="405"/>
      <c r="F28" s="405"/>
      <c r="G28" s="405"/>
      <c r="H28" s="57"/>
      <c r="I28" s="370"/>
      <c r="J28" s="57"/>
      <c r="K28" s="370"/>
      <c r="L28" s="489"/>
      <c r="M28" s="17"/>
      <c r="N28" s="17"/>
      <c r="O28" s="17"/>
      <c r="P28" s="17"/>
      <c r="Q28" s="17"/>
      <c r="R28" s="17"/>
    </row>
    <row r="29" spans="2:12" ht="12.75">
      <c r="B29" s="59" t="s">
        <v>261</v>
      </c>
      <c r="C29" s="43" t="s">
        <v>32</v>
      </c>
      <c r="D29" s="44" t="s">
        <v>13</v>
      </c>
      <c r="E29" s="406"/>
      <c r="F29" s="406"/>
      <c r="G29" s="406"/>
      <c r="H29" s="49"/>
      <c r="I29" s="371"/>
      <c r="J29" s="49"/>
      <c r="K29" s="371"/>
      <c r="L29" s="489"/>
    </row>
    <row r="30" spans="2:12" ht="12.75">
      <c r="B30" s="47" t="s">
        <v>258</v>
      </c>
      <c r="C30" s="43" t="s">
        <v>33</v>
      </c>
      <c r="D30" s="44"/>
      <c r="E30" s="406"/>
      <c r="F30" s="406"/>
      <c r="G30" s="406"/>
      <c r="H30" s="49"/>
      <c r="I30" s="371"/>
      <c r="J30" s="49"/>
      <c r="K30" s="371"/>
      <c r="L30" s="489"/>
    </row>
    <row r="31" spans="2:12" ht="21">
      <c r="B31" s="58" t="s">
        <v>262</v>
      </c>
      <c r="C31" s="428" t="s">
        <v>34</v>
      </c>
      <c r="D31" s="44" t="s">
        <v>13</v>
      </c>
      <c r="E31" s="406"/>
      <c r="F31" s="406"/>
      <c r="G31" s="406"/>
      <c r="H31" s="49"/>
      <c r="I31" s="371"/>
      <c r="J31" s="49"/>
      <c r="K31" s="371"/>
      <c r="L31" s="489"/>
    </row>
    <row r="32" spans="2:12" ht="13.5" thickBot="1">
      <c r="B32" s="50" t="s">
        <v>14</v>
      </c>
      <c r="C32" s="428" t="s">
        <v>36</v>
      </c>
      <c r="D32" s="52" t="s">
        <v>15</v>
      </c>
      <c r="E32" s="407"/>
      <c r="F32" s="407"/>
      <c r="G32" s="407"/>
      <c r="H32" s="53"/>
      <c r="I32" s="372"/>
      <c r="J32" s="53"/>
      <c r="K32" s="372"/>
      <c r="L32" s="490"/>
    </row>
    <row r="33" spans="2:12" ht="12.75">
      <c r="B33" s="38" t="s">
        <v>35</v>
      </c>
      <c r="C33" s="55" t="s">
        <v>37</v>
      </c>
      <c r="D33" s="40"/>
      <c r="E33" s="60"/>
      <c r="F33" s="60"/>
      <c r="G33" s="60"/>
      <c r="H33" s="60"/>
      <c r="I33" s="60"/>
      <c r="J33" s="60"/>
      <c r="K33" s="60"/>
      <c r="L33" s="318"/>
    </row>
    <row r="34" spans="2:12" ht="12.75">
      <c r="B34" s="42" t="s">
        <v>257</v>
      </c>
      <c r="C34" s="43" t="s">
        <v>38</v>
      </c>
      <c r="D34" s="61" t="s">
        <v>11</v>
      </c>
      <c r="E34" s="408">
        <f aca="true" t="shared" si="0" ref="E34:H35">E11+E16+E21+E26</f>
        <v>0</v>
      </c>
      <c r="F34" s="408">
        <f t="shared" si="0"/>
        <v>0</v>
      </c>
      <c r="G34" s="408">
        <f t="shared" si="0"/>
        <v>0</v>
      </c>
      <c r="H34" s="62">
        <f t="shared" si="0"/>
        <v>0</v>
      </c>
      <c r="I34" s="373">
        <f aca="true" t="shared" si="1" ref="I34:K35">I11+I16+I21+I26</f>
        <v>0</v>
      </c>
      <c r="J34" s="62">
        <f t="shared" si="1"/>
        <v>0</v>
      </c>
      <c r="K34" s="373">
        <f t="shared" si="1"/>
        <v>0</v>
      </c>
      <c r="L34" s="495"/>
    </row>
    <row r="35" spans="2:12" ht="12.75">
      <c r="B35" s="47" t="s">
        <v>258</v>
      </c>
      <c r="C35" s="43" t="s">
        <v>39</v>
      </c>
      <c r="D35" s="44" t="s">
        <v>11</v>
      </c>
      <c r="E35" s="408">
        <f t="shared" si="0"/>
        <v>0</v>
      </c>
      <c r="F35" s="408">
        <f t="shared" si="0"/>
        <v>0</v>
      </c>
      <c r="G35" s="408">
        <f t="shared" si="0"/>
        <v>0</v>
      </c>
      <c r="H35" s="62">
        <f t="shared" si="0"/>
        <v>0</v>
      </c>
      <c r="I35" s="373">
        <f t="shared" si="1"/>
        <v>0</v>
      </c>
      <c r="J35" s="62">
        <f t="shared" si="1"/>
        <v>0</v>
      </c>
      <c r="K35" s="373">
        <f t="shared" si="1"/>
        <v>0</v>
      </c>
      <c r="L35" s="496"/>
    </row>
    <row r="36" spans="2:12" ht="12.75">
      <c r="B36" s="42" t="s">
        <v>12</v>
      </c>
      <c r="C36" s="43" t="s">
        <v>40</v>
      </c>
      <c r="D36" s="44" t="s">
        <v>13</v>
      </c>
      <c r="E36" s="409">
        <f aca="true" t="shared" si="2" ref="E36:K36">E13+E18+E23+E29</f>
        <v>0</v>
      </c>
      <c r="F36" s="409">
        <f t="shared" si="2"/>
        <v>0</v>
      </c>
      <c r="G36" s="409">
        <f t="shared" si="2"/>
        <v>0</v>
      </c>
      <c r="H36" s="63">
        <f t="shared" si="2"/>
        <v>0</v>
      </c>
      <c r="I36" s="374">
        <f t="shared" si="2"/>
        <v>0</v>
      </c>
      <c r="J36" s="63">
        <f t="shared" si="2"/>
        <v>0</v>
      </c>
      <c r="K36" s="374">
        <f t="shared" si="2"/>
        <v>0</v>
      </c>
      <c r="L36" s="496"/>
    </row>
    <row r="37" spans="2:12" ht="12.75">
      <c r="B37" s="64" t="s">
        <v>14</v>
      </c>
      <c r="C37" s="43" t="s">
        <v>42</v>
      </c>
      <c r="D37" s="404" t="s">
        <v>15</v>
      </c>
      <c r="E37" s="409">
        <f aca="true" t="shared" si="3" ref="E37:K37">E14+E19+E24+E32</f>
        <v>0</v>
      </c>
      <c r="F37" s="409">
        <f t="shared" si="3"/>
        <v>0</v>
      </c>
      <c r="G37" s="409">
        <f t="shared" si="3"/>
        <v>0</v>
      </c>
      <c r="H37" s="63">
        <f t="shared" si="3"/>
        <v>0</v>
      </c>
      <c r="I37" s="374">
        <f t="shared" si="3"/>
        <v>0</v>
      </c>
      <c r="J37" s="63">
        <f t="shared" si="3"/>
        <v>0</v>
      </c>
      <c r="K37" s="374">
        <f t="shared" si="3"/>
        <v>0</v>
      </c>
      <c r="L37" s="496"/>
    </row>
    <row r="38" spans="2:12" ht="13.5" thickBot="1">
      <c r="B38" s="65" t="s">
        <v>41</v>
      </c>
      <c r="C38" s="51" t="s">
        <v>278</v>
      </c>
      <c r="D38" s="162" t="s">
        <v>15</v>
      </c>
      <c r="E38" s="410">
        <v>0</v>
      </c>
      <c r="F38" s="410">
        <v>0</v>
      </c>
      <c r="G38" s="410">
        <v>0</v>
      </c>
      <c r="H38" s="66">
        <v>0</v>
      </c>
      <c r="I38" s="375"/>
      <c r="J38" s="66">
        <v>0</v>
      </c>
      <c r="K38" s="375"/>
      <c r="L38" s="497"/>
    </row>
    <row r="39" spans="1:12" ht="15.75">
      <c r="A39" s="20"/>
      <c r="B39" s="21"/>
      <c r="C39" s="22"/>
      <c r="D39" s="22"/>
      <c r="E39" s="22"/>
      <c r="F39" s="22"/>
      <c r="G39" s="22"/>
      <c r="H39" s="16"/>
      <c r="I39" s="16"/>
      <c r="J39" s="16"/>
      <c r="K39" s="16"/>
      <c r="L39" s="16"/>
    </row>
    <row r="40" spans="1:7" ht="15.75">
      <c r="A40" s="20"/>
      <c r="C40" s="67"/>
      <c r="D40" s="67"/>
      <c r="F40" s="67"/>
      <c r="G40" s="67"/>
    </row>
    <row r="41" spans="1:14" ht="12.75">
      <c r="A41" s="23"/>
      <c r="B41" s="23" t="s">
        <v>43</v>
      </c>
      <c r="C41" s="67"/>
      <c r="D41" s="27" t="s">
        <v>44</v>
      </c>
      <c r="E41" s="491" t="s">
        <v>66</v>
      </c>
      <c r="F41" s="492"/>
      <c r="G41" s="492"/>
      <c r="H41" s="492"/>
      <c r="I41" s="492"/>
      <c r="J41" s="492"/>
      <c r="K41" s="492"/>
      <c r="L41" s="492"/>
      <c r="M41" s="398"/>
      <c r="N41" s="398"/>
    </row>
    <row r="42" spans="1:14" ht="12.75">
      <c r="A42" s="25"/>
      <c r="B42" s="26" t="s">
        <v>67</v>
      </c>
      <c r="D42" s="27"/>
      <c r="E42" s="398"/>
      <c r="F42" s="398"/>
      <c r="G42" s="398"/>
      <c r="H42" s="398"/>
      <c r="I42" s="398"/>
      <c r="J42" s="398"/>
      <c r="K42" s="398"/>
      <c r="L42" s="398"/>
      <c r="M42" s="398"/>
      <c r="N42" s="398"/>
    </row>
    <row r="43" spans="1:14" ht="12.75">
      <c r="A43" s="25"/>
      <c r="B43" s="26" t="s">
        <v>68</v>
      </c>
      <c r="D43" s="27" t="s">
        <v>45</v>
      </c>
      <c r="E43" s="493" t="s">
        <v>234</v>
      </c>
      <c r="F43" s="494"/>
      <c r="G43" s="494"/>
      <c r="H43" s="494"/>
      <c r="I43" s="494"/>
      <c r="J43" s="494"/>
      <c r="K43" s="494"/>
      <c r="L43" s="494"/>
      <c r="M43" s="399"/>
      <c r="N43" s="399"/>
    </row>
    <row r="44" spans="1:14" ht="14.25" customHeight="1">
      <c r="A44" s="25"/>
      <c r="B44" s="26" t="s">
        <v>69</v>
      </c>
      <c r="D44" s="27"/>
      <c r="E44" s="399"/>
      <c r="F44" s="399"/>
      <c r="G44" s="399"/>
      <c r="H44" s="399"/>
      <c r="I44" s="399"/>
      <c r="J44" s="399"/>
      <c r="K44" s="399"/>
      <c r="L44" s="399"/>
      <c r="M44" s="399"/>
      <c r="N44" s="399"/>
    </row>
    <row r="45" spans="1:14" ht="12.75">
      <c r="A45" s="25"/>
      <c r="B45" s="26" t="s">
        <v>70</v>
      </c>
      <c r="D45" s="27" t="s">
        <v>46</v>
      </c>
      <c r="E45" s="493" t="s">
        <v>47</v>
      </c>
      <c r="F45" s="493"/>
      <c r="G45" s="493"/>
      <c r="H45" s="493"/>
      <c r="I45" s="493"/>
      <c r="J45" s="493"/>
      <c r="K45" s="493"/>
      <c r="L45" s="493"/>
      <c r="M45" s="398"/>
      <c r="N45" s="400"/>
    </row>
    <row r="46" spans="1:14" ht="12.75">
      <c r="A46" s="25"/>
      <c r="B46" s="26"/>
      <c r="D46" s="27"/>
      <c r="E46" s="398"/>
      <c r="F46" s="398"/>
      <c r="G46" s="398"/>
      <c r="H46" s="398"/>
      <c r="I46" s="398"/>
      <c r="J46" s="398"/>
      <c r="K46" s="398"/>
      <c r="L46" s="398"/>
      <c r="M46" s="398"/>
      <c r="N46" s="400"/>
    </row>
    <row r="47" spans="1:12" ht="17.25" customHeight="1">
      <c r="A47" s="16"/>
      <c r="B47" s="25"/>
      <c r="D47" s="24"/>
      <c r="E47" s="28"/>
      <c r="F47" s="28"/>
      <c r="G47" s="28"/>
      <c r="H47" s="28"/>
      <c r="I47" s="28"/>
      <c r="J47" s="28"/>
      <c r="K47" s="28"/>
      <c r="L47" s="28"/>
    </row>
    <row r="48" spans="1:12" ht="15.75">
      <c r="A48" s="16"/>
      <c r="B48" s="25"/>
      <c r="D48" s="24"/>
      <c r="E48" s="29"/>
      <c r="F48" s="29"/>
      <c r="G48" s="29"/>
      <c r="H48" s="29"/>
      <c r="I48" s="29"/>
      <c r="J48" s="29"/>
      <c r="K48" s="29"/>
      <c r="L48" s="29"/>
    </row>
    <row r="49" spans="1:7" ht="15.75">
      <c r="A49" s="30"/>
      <c r="B49" s="31"/>
      <c r="C49" s="16"/>
      <c r="D49" s="16"/>
      <c r="E49" s="16"/>
      <c r="F49" s="16"/>
      <c r="G49" s="16"/>
    </row>
  </sheetData>
  <sheetProtection/>
  <protectedRanges>
    <protectedRange sqref="E38:L38 E11:L14 E16:L19 E21:L24 E26:L32" name="Tabela1_1"/>
  </protectedRanges>
  <mergeCells count="19">
    <mergeCell ref="B5:L5"/>
    <mergeCell ref="B2:L2"/>
    <mergeCell ref="B6:D8"/>
    <mergeCell ref="G6:G8"/>
    <mergeCell ref="H6:H8"/>
    <mergeCell ref="E6:E8"/>
    <mergeCell ref="F6:F8"/>
    <mergeCell ref="K6:K8"/>
    <mergeCell ref="I6:I8"/>
    <mergeCell ref="J6:J8"/>
    <mergeCell ref="L6:L8"/>
    <mergeCell ref="L11:L14"/>
    <mergeCell ref="E41:L41"/>
    <mergeCell ref="E43:L43"/>
    <mergeCell ref="E45:L45"/>
    <mergeCell ref="L26:L32"/>
    <mergeCell ref="L34:L38"/>
    <mergeCell ref="L16:L19"/>
    <mergeCell ref="L21:L24"/>
  </mergeCells>
  <printOptions/>
  <pageMargins left="0.75" right="0.75" top="0.66" bottom="0.56" header="0.25" footer="0.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4">
      <selection activeCell="F33" sqref="F33"/>
    </sheetView>
  </sheetViews>
  <sheetFormatPr defaultColWidth="9.140625" defaultRowHeight="12.75"/>
  <cols>
    <col min="1" max="2" width="6.140625" style="1" bestFit="1" customWidth="1"/>
    <col min="3" max="3" width="31.421875" style="1" customWidth="1"/>
    <col min="4" max="4" width="3.7109375" style="1" customWidth="1"/>
    <col min="5" max="6" width="15.7109375" style="1" customWidth="1"/>
    <col min="7" max="7" width="6.421875" style="1" customWidth="1"/>
    <col min="8" max="8" width="6.57421875" style="1" customWidth="1"/>
    <col min="9" max="16384" width="9.140625" style="1" customWidth="1"/>
  </cols>
  <sheetData>
    <row r="1" spans="1:8" ht="31.5" customHeight="1">
      <c r="A1" s="430" t="s">
        <v>52</v>
      </c>
      <c r="B1" s="500" t="s">
        <v>263</v>
      </c>
      <c r="C1" s="500"/>
      <c r="D1" s="500"/>
      <c r="E1" s="500"/>
      <c r="F1" s="520"/>
      <c r="G1" s="520"/>
      <c r="H1" s="520"/>
    </row>
    <row r="2" spans="1:14" ht="14.25">
      <c r="A2" s="430"/>
      <c r="B2" s="432"/>
      <c r="C2" s="433"/>
      <c r="D2" s="433"/>
      <c r="E2" s="433"/>
      <c r="F2" s="433"/>
      <c r="G2" s="433"/>
      <c r="H2" s="433"/>
      <c r="I2" s="14"/>
      <c r="J2" s="14"/>
      <c r="K2" s="14"/>
      <c r="L2" s="14"/>
      <c r="M2" s="14"/>
      <c r="N2" s="14"/>
    </row>
    <row r="3" spans="1:8" ht="14.25">
      <c r="A3" s="430" t="s">
        <v>53</v>
      </c>
      <c r="B3" s="437" t="s">
        <v>121</v>
      </c>
      <c r="C3" s="434"/>
      <c r="D3" s="434"/>
      <c r="E3" s="438"/>
      <c r="F3" s="434"/>
      <c r="G3" s="434"/>
      <c r="H3" s="434"/>
    </row>
    <row r="4" spans="1:8" ht="16.5" thickBot="1">
      <c r="A4" s="13"/>
      <c r="C4" s="15"/>
      <c r="D4" s="16"/>
      <c r="E4" s="16"/>
      <c r="F4" s="24"/>
      <c r="G4" s="16"/>
      <c r="H4" s="16"/>
    </row>
    <row r="5" spans="3:6" ht="39.75" customHeight="1" thickBot="1">
      <c r="C5" s="73" t="s">
        <v>124</v>
      </c>
      <c r="D5" s="521" t="s">
        <v>300</v>
      </c>
      <c r="E5" s="522"/>
      <c r="F5" s="523"/>
    </row>
    <row r="6" spans="3:6" ht="21.75" thickBot="1">
      <c r="C6" s="74" t="s">
        <v>3</v>
      </c>
      <c r="D6" s="524"/>
      <c r="E6" s="75" t="s">
        <v>120</v>
      </c>
      <c r="F6" s="76" t="s">
        <v>119</v>
      </c>
    </row>
    <row r="7" spans="3:6" ht="13.5" thickBot="1">
      <c r="C7" s="77" t="s">
        <v>4</v>
      </c>
      <c r="D7" s="525"/>
      <c r="E7" s="78" t="s">
        <v>5</v>
      </c>
      <c r="F7" s="79" t="s">
        <v>6</v>
      </c>
    </row>
    <row r="8" spans="3:6" ht="13.5" thickBot="1">
      <c r="C8" s="80" t="s">
        <v>54</v>
      </c>
      <c r="D8" s="81" t="s">
        <v>4</v>
      </c>
      <c r="E8" s="82">
        <f>SUM(E9:E12)</f>
        <v>0</v>
      </c>
      <c r="F8" s="83">
        <f>SUM(F9:F12)</f>
        <v>0</v>
      </c>
    </row>
    <row r="9" spans="3:8" ht="15.75">
      <c r="C9" s="84" t="s">
        <v>55</v>
      </c>
      <c r="D9" s="85" t="s">
        <v>5</v>
      </c>
      <c r="E9" s="86"/>
      <c r="F9" s="87"/>
      <c r="G9" s="16"/>
      <c r="H9" s="16"/>
    </row>
    <row r="10" spans="3:8" ht="15.75">
      <c r="C10" s="84" t="s">
        <v>16</v>
      </c>
      <c r="D10" s="88" t="s">
        <v>6</v>
      </c>
      <c r="E10" s="89"/>
      <c r="F10" s="90"/>
      <c r="G10" s="16"/>
      <c r="H10" s="16"/>
    </row>
    <row r="11" spans="3:8" ht="15.75">
      <c r="C11" s="84" t="s">
        <v>21</v>
      </c>
      <c r="D11" s="88" t="s">
        <v>7</v>
      </c>
      <c r="E11" s="89"/>
      <c r="F11" s="90"/>
      <c r="G11" s="16"/>
      <c r="H11" s="16"/>
    </row>
    <row r="12" spans="3:8" ht="16.5" thickBot="1">
      <c r="C12" s="84" t="s">
        <v>27</v>
      </c>
      <c r="D12" s="91" t="s">
        <v>8</v>
      </c>
      <c r="E12" s="92"/>
      <c r="F12" s="93"/>
      <c r="G12" s="16"/>
      <c r="H12" s="16"/>
    </row>
    <row r="13" spans="3:8" ht="16.5" thickBot="1">
      <c r="C13" s="94" t="s">
        <v>56</v>
      </c>
      <c r="D13" s="81" t="s">
        <v>17</v>
      </c>
      <c r="E13" s="95">
        <f>SUM(E14,E16,E18)</f>
        <v>0</v>
      </c>
      <c r="F13" s="83">
        <f>SUM(F14:F18)</f>
        <v>0</v>
      </c>
      <c r="G13" s="16"/>
      <c r="H13" s="16"/>
    </row>
    <row r="14" spans="3:8" ht="15.75">
      <c r="C14" s="96" t="s">
        <v>57</v>
      </c>
      <c r="D14" s="97" t="s">
        <v>18</v>
      </c>
      <c r="E14" s="98"/>
      <c r="F14" s="99"/>
      <c r="G14" s="16"/>
      <c r="H14" s="16"/>
    </row>
    <row r="15" spans="3:8" ht="15.75">
      <c r="C15" s="100" t="s">
        <v>58</v>
      </c>
      <c r="D15" s="88" t="s">
        <v>19</v>
      </c>
      <c r="E15" s="514"/>
      <c r="F15" s="526"/>
      <c r="G15" s="16"/>
      <c r="H15" s="16"/>
    </row>
    <row r="16" spans="3:8" ht="15.75">
      <c r="C16" s="101" t="s">
        <v>59</v>
      </c>
      <c r="D16" s="88" t="s">
        <v>20</v>
      </c>
      <c r="E16" s="102"/>
      <c r="F16" s="103"/>
      <c r="G16" s="16"/>
      <c r="H16" s="16"/>
    </row>
    <row r="17" spans="3:8" ht="15.75">
      <c r="C17" s="100" t="s">
        <v>58</v>
      </c>
      <c r="D17" s="88" t="s">
        <v>22</v>
      </c>
      <c r="E17" s="514"/>
      <c r="F17" s="515"/>
      <c r="G17" s="16"/>
      <c r="H17" s="16"/>
    </row>
    <row r="18" spans="3:8" ht="15.75">
      <c r="C18" s="101" t="s">
        <v>60</v>
      </c>
      <c r="D18" s="88" t="s">
        <v>23</v>
      </c>
      <c r="E18" s="102"/>
      <c r="F18" s="103"/>
      <c r="G18" s="16"/>
      <c r="H18" s="16"/>
    </row>
    <row r="19" spans="3:8" ht="16.5" thickBot="1">
      <c r="C19" s="100" t="s">
        <v>58</v>
      </c>
      <c r="D19" s="91" t="s">
        <v>24</v>
      </c>
      <c r="E19" s="516"/>
      <c r="F19" s="517"/>
      <c r="G19" s="16"/>
      <c r="H19" s="16"/>
    </row>
    <row r="20" spans="3:8" ht="16.5" thickBot="1">
      <c r="C20" s="94" t="s">
        <v>61</v>
      </c>
      <c r="D20" s="81" t="s">
        <v>25</v>
      </c>
      <c r="E20" s="104">
        <f>E21+E24+E27</f>
        <v>0</v>
      </c>
      <c r="F20" s="104">
        <f>F21+F24+F27</f>
        <v>0</v>
      </c>
      <c r="G20" s="16"/>
      <c r="H20" s="16"/>
    </row>
    <row r="21" spans="3:8" ht="15.75">
      <c r="C21" s="96" t="s">
        <v>57</v>
      </c>
      <c r="D21" s="85" t="s">
        <v>26</v>
      </c>
      <c r="E21" s="105"/>
      <c r="F21" s="106"/>
      <c r="G21" s="16"/>
      <c r="H21" s="16"/>
    </row>
    <row r="22" spans="3:8" ht="15.75">
      <c r="C22" s="100" t="s">
        <v>58</v>
      </c>
      <c r="D22" s="88" t="s">
        <v>28</v>
      </c>
      <c r="E22" s="518"/>
      <c r="F22" s="519"/>
      <c r="G22" s="16"/>
      <c r="H22" s="16"/>
    </row>
    <row r="23" spans="3:8" ht="15.75">
      <c r="C23" s="107" t="s">
        <v>62</v>
      </c>
      <c r="D23" s="88" t="s">
        <v>29</v>
      </c>
      <c r="E23" s="514"/>
      <c r="F23" s="515"/>
      <c r="G23" s="16"/>
      <c r="H23" s="16"/>
    </row>
    <row r="24" spans="3:8" ht="15.75">
      <c r="C24" s="101" t="s">
        <v>59</v>
      </c>
      <c r="D24" s="88" t="s">
        <v>30</v>
      </c>
      <c r="E24" s="108"/>
      <c r="F24" s="109"/>
      <c r="G24" s="16"/>
      <c r="H24" s="16"/>
    </row>
    <row r="25" spans="3:8" ht="15.75">
      <c r="C25" s="100" t="s">
        <v>58</v>
      </c>
      <c r="D25" s="88" t="s">
        <v>31</v>
      </c>
      <c r="E25" s="514"/>
      <c r="F25" s="526"/>
      <c r="G25" s="16"/>
      <c r="H25" s="16"/>
    </row>
    <row r="26" spans="3:8" ht="15.75">
      <c r="C26" s="107" t="s">
        <v>62</v>
      </c>
      <c r="D26" s="88" t="s">
        <v>32</v>
      </c>
      <c r="E26" s="514"/>
      <c r="F26" s="515"/>
      <c r="G26" s="16"/>
      <c r="H26" s="16"/>
    </row>
    <row r="27" spans="3:8" ht="15.75">
      <c r="C27" s="101" t="s">
        <v>60</v>
      </c>
      <c r="D27" s="88" t="s">
        <v>33</v>
      </c>
      <c r="E27" s="108"/>
      <c r="F27" s="109"/>
      <c r="G27" s="16"/>
      <c r="H27" s="16"/>
    </row>
    <row r="28" spans="3:8" ht="15.75">
      <c r="C28" s="100" t="s">
        <v>58</v>
      </c>
      <c r="D28" s="88" t="s">
        <v>34</v>
      </c>
      <c r="E28" s="514"/>
      <c r="F28" s="515"/>
      <c r="G28" s="16"/>
      <c r="H28" s="16"/>
    </row>
    <row r="29" spans="3:8" ht="16.5" thickBot="1">
      <c r="C29" s="110" t="s">
        <v>62</v>
      </c>
      <c r="D29" s="111" t="s">
        <v>36</v>
      </c>
      <c r="E29" s="516"/>
      <c r="F29" s="517"/>
      <c r="G29" s="16"/>
      <c r="H29" s="16"/>
    </row>
    <row r="30" spans="3:8" ht="15.75">
      <c r="C30" s="112" t="s">
        <v>71</v>
      </c>
      <c r="D30" s="528" t="s">
        <v>37</v>
      </c>
      <c r="E30" s="530">
        <f>E20+E13+E8</f>
        <v>0</v>
      </c>
      <c r="F30" s="532">
        <f>F20+F13+F8</f>
        <v>0</v>
      </c>
      <c r="G30" s="16"/>
      <c r="H30" s="16"/>
    </row>
    <row r="31" spans="2:8" ht="16.5" thickBot="1">
      <c r="B31" s="16"/>
      <c r="C31" s="113" t="s">
        <v>63</v>
      </c>
      <c r="D31" s="529"/>
      <c r="E31" s="531"/>
      <c r="F31" s="533"/>
      <c r="G31" s="16"/>
      <c r="H31" s="16"/>
    </row>
    <row r="32" spans="1:8" ht="32.25" thickBot="1">
      <c r="A32" s="16"/>
      <c r="B32" s="16"/>
      <c r="C32" s="114" t="s">
        <v>64</v>
      </c>
      <c r="D32" s="85" t="s">
        <v>38</v>
      </c>
      <c r="E32" s="115"/>
      <c r="F32" s="116"/>
      <c r="G32" s="69"/>
      <c r="H32" s="16"/>
    </row>
    <row r="33" spans="1:8" ht="16.5" thickBot="1">
      <c r="A33" s="16"/>
      <c r="B33" s="16"/>
      <c r="C33" s="117" t="s">
        <v>72</v>
      </c>
      <c r="D33" s="81" t="s">
        <v>39</v>
      </c>
      <c r="E33" s="118">
        <f>SUM(E30:E32)</f>
        <v>0</v>
      </c>
      <c r="F33" s="119">
        <f>SUM(F30:F32)</f>
        <v>0</v>
      </c>
      <c r="G33" s="69"/>
      <c r="H33" s="16"/>
    </row>
    <row r="34" spans="1:8" ht="15.75">
      <c r="A34" s="16"/>
      <c r="B34" s="24"/>
      <c r="C34" s="70"/>
      <c r="D34" s="71"/>
      <c r="E34" s="22"/>
      <c r="F34" s="22"/>
      <c r="G34" s="16"/>
      <c r="H34" s="16"/>
    </row>
    <row r="35" spans="1:8" ht="12.75">
      <c r="A35" s="27" t="s">
        <v>44</v>
      </c>
      <c r="B35" s="493" t="s">
        <v>65</v>
      </c>
      <c r="C35" s="527"/>
      <c r="D35" s="527"/>
      <c r="E35" s="527"/>
      <c r="F35" s="527"/>
      <c r="G35" s="527"/>
      <c r="H35" s="527"/>
    </row>
    <row r="36" spans="1:5" ht="12.75">
      <c r="A36" s="27" t="s">
        <v>45</v>
      </c>
      <c r="B36" s="527" t="s">
        <v>232</v>
      </c>
      <c r="C36" s="527"/>
      <c r="D36" s="527"/>
      <c r="E36" s="527"/>
    </row>
    <row r="37" spans="1:8" ht="15.75">
      <c r="A37" s="16"/>
      <c r="B37" s="16"/>
      <c r="C37" s="16"/>
      <c r="D37" s="16"/>
      <c r="E37" s="16"/>
      <c r="F37" s="16"/>
      <c r="G37" s="16"/>
      <c r="H37" s="16"/>
    </row>
    <row r="38" spans="1:8" ht="15.75">
      <c r="A38" s="16"/>
      <c r="B38" s="16"/>
      <c r="C38" s="16"/>
      <c r="D38" s="16"/>
      <c r="E38" s="16"/>
      <c r="F38" s="16"/>
      <c r="G38" s="16"/>
      <c r="H38" s="16"/>
    </row>
    <row r="39" spans="1:8" ht="15.75">
      <c r="A39" s="16"/>
      <c r="B39" s="16"/>
      <c r="C39" s="16"/>
      <c r="D39" s="16"/>
      <c r="E39" s="16"/>
      <c r="F39" s="16"/>
      <c r="G39" s="16"/>
      <c r="H39" s="16"/>
    </row>
    <row r="40" spans="1:8" ht="15.75">
      <c r="A40" s="16"/>
      <c r="B40" s="16"/>
      <c r="C40" s="16"/>
      <c r="D40" s="16"/>
      <c r="E40" s="16"/>
      <c r="F40" s="16"/>
      <c r="G40" s="16"/>
      <c r="H40" s="16"/>
    </row>
    <row r="41" spans="1:8" ht="15.75">
      <c r="A41" s="16"/>
      <c r="B41" s="16"/>
      <c r="C41" s="16"/>
      <c r="D41" s="16"/>
      <c r="E41" s="16"/>
      <c r="F41" s="16"/>
      <c r="G41" s="16"/>
      <c r="H41" s="16"/>
    </row>
    <row r="42" spans="1:8" ht="15.75">
      <c r="A42" s="16"/>
      <c r="B42" s="16"/>
      <c r="C42" s="16"/>
      <c r="D42" s="16"/>
      <c r="E42" s="16"/>
      <c r="F42" s="16"/>
      <c r="G42" s="16"/>
      <c r="H42" s="16"/>
    </row>
    <row r="43" spans="1:8" ht="15.75">
      <c r="A43" s="16"/>
      <c r="B43" s="16"/>
      <c r="C43" s="16"/>
      <c r="D43" s="16"/>
      <c r="E43" s="16"/>
      <c r="F43" s="16"/>
      <c r="G43" s="16"/>
      <c r="H43" s="16"/>
    </row>
    <row r="44" spans="1:8" ht="15.75">
      <c r="A44" s="16"/>
      <c r="B44" s="16"/>
      <c r="C44" s="16"/>
      <c r="D44" s="16"/>
      <c r="E44" s="16"/>
      <c r="F44" s="16"/>
      <c r="G44" s="16"/>
      <c r="H44" s="16"/>
    </row>
    <row r="45" spans="1:8" ht="15.75">
      <c r="A45" s="16"/>
      <c r="B45" s="16"/>
      <c r="C45" s="16"/>
      <c r="D45" s="16"/>
      <c r="E45" s="16"/>
      <c r="F45" s="16"/>
      <c r="G45" s="16"/>
      <c r="H45" s="16"/>
    </row>
    <row r="46" spans="1:8" ht="15.75">
      <c r="A46" s="16"/>
      <c r="B46" s="16"/>
      <c r="C46" s="16"/>
      <c r="D46" s="16"/>
      <c r="E46" s="16"/>
      <c r="F46" s="16"/>
      <c r="G46" s="16"/>
      <c r="H46" s="16"/>
    </row>
    <row r="47" spans="1:8" ht="15.75">
      <c r="A47" s="16"/>
      <c r="B47" s="16"/>
      <c r="C47" s="16"/>
      <c r="D47" s="16"/>
      <c r="E47" s="16"/>
      <c r="F47" s="16"/>
      <c r="G47" s="16"/>
      <c r="H47" s="16"/>
    </row>
  </sheetData>
  <sheetProtection/>
  <protectedRanges>
    <protectedRange sqref="E16:F16 E18:F18 E21:F21 E24:F24 E27:F27 E9:F12 E32:F32 E14:F14" name="Tabela 2A_1"/>
  </protectedRanges>
  <mergeCells count="17">
    <mergeCell ref="B36:E36"/>
    <mergeCell ref="D30:D31"/>
    <mergeCell ref="E30:E31"/>
    <mergeCell ref="F30:F31"/>
    <mergeCell ref="B35:H35"/>
    <mergeCell ref="E25:F25"/>
    <mergeCell ref="E26:F26"/>
    <mergeCell ref="E28:F28"/>
    <mergeCell ref="E29:F29"/>
    <mergeCell ref="E17:F17"/>
    <mergeCell ref="E19:F19"/>
    <mergeCell ref="E22:F22"/>
    <mergeCell ref="E23:F23"/>
    <mergeCell ref="B1:H1"/>
    <mergeCell ref="D5:F5"/>
    <mergeCell ref="D6:D7"/>
    <mergeCell ref="E15:F15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85" zoomScaleNormal="85" zoomScalePageLayoutView="0" workbookViewId="0" topLeftCell="A1">
      <selection activeCell="K21" sqref="K21"/>
    </sheetView>
  </sheetViews>
  <sheetFormatPr defaultColWidth="9.140625" defaultRowHeight="12.75"/>
  <cols>
    <col min="1" max="1" width="5.421875" style="1" customWidth="1"/>
    <col min="2" max="2" width="7.421875" style="1" customWidth="1"/>
    <col min="3" max="3" width="25.7109375" style="1" customWidth="1"/>
    <col min="4" max="4" width="5.00390625" style="1" customWidth="1"/>
    <col min="5" max="5" width="11.00390625" style="1" customWidth="1"/>
    <col min="6" max="16" width="8.7109375" style="1" customWidth="1"/>
    <col min="17" max="17" width="13.7109375" style="1" customWidth="1"/>
    <col min="18" max="18" width="16.7109375" style="1" customWidth="1"/>
    <col min="19" max="19" width="19.00390625" style="1" customWidth="1"/>
    <col min="20" max="16384" width="9.140625" style="1" customWidth="1"/>
  </cols>
  <sheetData>
    <row r="1" spans="1:9" ht="14.25">
      <c r="A1" s="430" t="s">
        <v>75</v>
      </c>
      <c r="B1" s="437" t="s">
        <v>76</v>
      </c>
      <c r="C1" s="434"/>
      <c r="D1" s="434"/>
      <c r="E1" s="434"/>
      <c r="F1" s="434"/>
      <c r="G1" s="434"/>
      <c r="H1" s="434"/>
      <c r="I1" s="434"/>
    </row>
    <row r="2" spans="1:2" ht="12.75">
      <c r="A2" s="72"/>
      <c r="B2" s="33"/>
    </row>
    <row r="3" spans="1:17" ht="12.75">
      <c r="A3" s="72"/>
      <c r="B3" s="538" t="s">
        <v>301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</row>
    <row r="4" spans="1:17" ht="12.75">
      <c r="A4" s="72"/>
      <c r="B4" s="539" t="s">
        <v>77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</row>
    <row r="5" spans="1:17" ht="12.75">
      <c r="A5" s="7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16.5" thickBot="1">
      <c r="A6" s="16"/>
      <c r="B6" s="122" t="s">
        <v>78</v>
      </c>
      <c r="C6" s="16"/>
      <c r="D6" s="16"/>
      <c r="E6" s="16"/>
      <c r="F6" s="120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9" ht="15.75" customHeight="1">
      <c r="A7" s="16"/>
      <c r="B7" s="123"/>
      <c r="C7" s="124"/>
      <c r="D7" s="124"/>
      <c r="E7" s="124"/>
      <c r="F7" s="540" t="s">
        <v>79</v>
      </c>
      <c r="G7" s="541"/>
      <c r="H7" s="541"/>
      <c r="I7" s="541"/>
      <c r="J7" s="541"/>
      <c r="K7" s="541"/>
      <c r="L7" s="541"/>
      <c r="M7" s="541"/>
      <c r="N7" s="541"/>
      <c r="O7" s="541"/>
      <c r="P7" s="542"/>
      <c r="Q7" s="543" t="s">
        <v>80</v>
      </c>
      <c r="R7" s="534" t="s">
        <v>125</v>
      </c>
      <c r="S7" s="534" t="s">
        <v>264</v>
      </c>
    </row>
    <row r="8" spans="1:19" ht="16.5" thickBot="1">
      <c r="A8" s="16"/>
      <c r="B8" s="124"/>
      <c r="C8" s="124"/>
      <c r="D8" s="124"/>
      <c r="E8" s="125"/>
      <c r="F8" s="126" t="s">
        <v>81</v>
      </c>
      <c r="G8" s="127" t="s">
        <v>81</v>
      </c>
      <c r="H8" s="127" t="s">
        <v>81</v>
      </c>
      <c r="I8" s="127" t="s">
        <v>81</v>
      </c>
      <c r="J8" s="127" t="s">
        <v>81</v>
      </c>
      <c r="K8" s="127" t="s">
        <v>81</v>
      </c>
      <c r="L8" s="127" t="s">
        <v>81</v>
      </c>
      <c r="M8" s="127" t="s">
        <v>81</v>
      </c>
      <c r="N8" s="127" t="s">
        <v>81</v>
      </c>
      <c r="O8" s="127" t="s">
        <v>81</v>
      </c>
      <c r="P8" s="128" t="s">
        <v>81</v>
      </c>
      <c r="Q8" s="544"/>
      <c r="R8" s="535"/>
      <c r="S8" s="535"/>
    </row>
    <row r="9" spans="1:19" ht="16.5" thickBot="1">
      <c r="A9" s="16"/>
      <c r="B9" s="129" t="s">
        <v>51</v>
      </c>
      <c r="C9" s="546" t="s">
        <v>82</v>
      </c>
      <c r="D9" s="547"/>
      <c r="E9" s="129" t="s">
        <v>83</v>
      </c>
      <c r="F9" s="130" t="s">
        <v>84</v>
      </c>
      <c r="G9" s="130" t="s">
        <v>85</v>
      </c>
      <c r="H9" s="131" t="s">
        <v>86</v>
      </c>
      <c r="I9" s="131" t="s">
        <v>87</v>
      </c>
      <c r="J9" s="131" t="s">
        <v>88</v>
      </c>
      <c r="K9" s="131" t="s">
        <v>89</v>
      </c>
      <c r="L9" s="131" t="s">
        <v>90</v>
      </c>
      <c r="M9" s="131" t="s">
        <v>91</v>
      </c>
      <c r="N9" s="132" t="s">
        <v>92</v>
      </c>
      <c r="O9" s="132" t="s">
        <v>93</v>
      </c>
      <c r="P9" s="133" t="s">
        <v>94</v>
      </c>
      <c r="Q9" s="545"/>
      <c r="R9" s="536"/>
      <c r="S9" s="536"/>
    </row>
    <row r="10" spans="1:19" ht="16.5" thickBot="1">
      <c r="A10" s="16"/>
      <c r="B10" s="134" t="s">
        <v>4</v>
      </c>
      <c r="C10" s="537" t="s">
        <v>5</v>
      </c>
      <c r="D10" s="537"/>
      <c r="E10" s="34" t="s">
        <v>6</v>
      </c>
      <c r="F10" s="135" t="s">
        <v>7</v>
      </c>
      <c r="G10" s="136" t="s">
        <v>8</v>
      </c>
      <c r="H10" s="136" t="s">
        <v>9</v>
      </c>
      <c r="I10" s="136" t="s">
        <v>17</v>
      </c>
      <c r="J10" s="136" t="s">
        <v>18</v>
      </c>
      <c r="K10" s="136" t="s">
        <v>19</v>
      </c>
      <c r="L10" s="136" t="s">
        <v>20</v>
      </c>
      <c r="M10" s="136" t="s">
        <v>22</v>
      </c>
      <c r="N10" s="136" t="s">
        <v>23</v>
      </c>
      <c r="O10" s="136" t="s">
        <v>24</v>
      </c>
      <c r="P10" s="137" t="s">
        <v>25</v>
      </c>
      <c r="Q10" s="138" t="s">
        <v>26</v>
      </c>
      <c r="R10" s="209" t="s">
        <v>28</v>
      </c>
      <c r="S10" s="209" t="s">
        <v>29</v>
      </c>
    </row>
    <row r="11" spans="1:19" ht="32.25" thickBot="1">
      <c r="A11" s="16"/>
      <c r="B11" s="139" t="s">
        <v>95</v>
      </c>
      <c r="C11" s="140" t="s">
        <v>96</v>
      </c>
      <c r="D11" s="141" t="s">
        <v>4</v>
      </c>
      <c r="E11" s="142" t="s">
        <v>97</v>
      </c>
      <c r="F11" s="143">
        <f aca="true" t="shared" si="0" ref="F11:P11">F12+F17</f>
        <v>0</v>
      </c>
      <c r="G11" s="143">
        <f t="shared" si="0"/>
        <v>0</v>
      </c>
      <c r="H11" s="143">
        <f t="shared" si="0"/>
        <v>0</v>
      </c>
      <c r="I11" s="143">
        <f t="shared" si="0"/>
        <v>0</v>
      </c>
      <c r="J11" s="143">
        <f t="shared" si="0"/>
        <v>0</v>
      </c>
      <c r="K11" s="143">
        <f t="shared" si="0"/>
        <v>0</v>
      </c>
      <c r="L11" s="143">
        <f t="shared" si="0"/>
        <v>0</v>
      </c>
      <c r="M11" s="143">
        <f t="shared" si="0"/>
        <v>0</v>
      </c>
      <c r="N11" s="143">
        <f t="shared" si="0"/>
        <v>0</v>
      </c>
      <c r="O11" s="143">
        <f t="shared" si="0"/>
        <v>0</v>
      </c>
      <c r="P11" s="143">
        <f t="shared" si="0"/>
        <v>0</v>
      </c>
      <c r="Q11" s="223">
        <f aca="true" t="shared" si="1" ref="Q11:Q21">SUM(F11:P11)</f>
        <v>0</v>
      </c>
      <c r="R11" s="210" t="s">
        <v>81</v>
      </c>
      <c r="S11" s="308" t="s">
        <v>214</v>
      </c>
    </row>
    <row r="12" spans="1:19" ht="21.75" thickBot="1">
      <c r="A12" s="16"/>
      <c r="B12" s="144" t="s">
        <v>98</v>
      </c>
      <c r="C12" s="140" t="s">
        <v>99</v>
      </c>
      <c r="D12" s="145" t="s">
        <v>5</v>
      </c>
      <c r="E12" s="146" t="s">
        <v>97</v>
      </c>
      <c r="F12" s="147">
        <f aca="true" t="shared" si="2" ref="F12:P12">SUM(F13:F16)</f>
        <v>0</v>
      </c>
      <c r="G12" s="147">
        <f t="shared" si="2"/>
        <v>0</v>
      </c>
      <c r="H12" s="147">
        <f t="shared" si="2"/>
        <v>0</v>
      </c>
      <c r="I12" s="147">
        <f t="shared" si="2"/>
        <v>0</v>
      </c>
      <c r="J12" s="147">
        <f t="shared" si="2"/>
        <v>0</v>
      </c>
      <c r="K12" s="147">
        <f t="shared" si="2"/>
        <v>0</v>
      </c>
      <c r="L12" s="147">
        <f t="shared" si="2"/>
        <v>0</v>
      </c>
      <c r="M12" s="147">
        <f t="shared" si="2"/>
        <v>0</v>
      </c>
      <c r="N12" s="147">
        <f t="shared" si="2"/>
        <v>0</v>
      </c>
      <c r="O12" s="147">
        <f t="shared" si="2"/>
        <v>0</v>
      </c>
      <c r="P12" s="147">
        <f t="shared" si="2"/>
        <v>0</v>
      </c>
      <c r="Q12" s="212">
        <f t="shared" si="1"/>
        <v>0</v>
      </c>
      <c r="R12" s="221"/>
      <c r="S12" s="221"/>
    </row>
    <row r="13" spans="1:19" ht="15.75">
      <c r="A13" s="16"/>
      <c r="B13" s="148" t="s">
        <v>100</v>
      </c>
      <c r="C13" s="149" t="s">
        <v>187</v>
      </c>
      <c r="D13" s="61" t="s">
        <v>6</v>
      </c>
      <c r="E13" s="150" t="s">
        <v>97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224">
        <f t="shared" si="1"/>
        <v>0</v>
      </c>
      <c r="R13" s="220"/>
      <c r="S13" s="220"/>
    </row>
    <row r="14" spans="1:19" ht="15.75">
      <c r="A14" s="16"/>
      <c r="B14" s="152" t="s">
        <v>101</v>
      </c>
      <c r="C14" s="153" t="s">
        <v>190</v>
      </c>
      <c r="D14" s="44" t="s">
        <v>7</v>
      </c>
      <c r="E14" s="150" t="s">
        <v>97</v>
      </c>
      <c r="F14" s="154"/>
      <c r="G14" s="154"/>
      <c r="H14" s="154"/>
      <c r="I14" s="154"/>
      <c r="J14" s="155"/>
      <c r="K14" s="155"/>
      <c r="L14" s="155"/>
      <c r="M14" s="154"/>
      <c r="N14" s="154"/>
      <c r="O14" s="154"/>
      <c r="P14" s="154"/>
      <c r="Q14" s="214">
        <f t="shared" si="1"/>
        <v>0</v>
      </c>
      <c r="R14" s="211"/>
      <c r="S14" s="211"/>
    </row>
    <row r="15" spans="1:19" ht="15.75">
      <c r="A15" s="16"/>
      <c r="B15" s="152" t="s">
        <v>102</v>
      </c>
      <c r="C15" s="153" t="s">
        <v>188</v>
      </c>
      <c r="D15" s="44" t="s">
        <v>8</v>
      </c>
      <c r="E15" s="150" t="s">
        <v>97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214">
        <f t="shared" si="1"/>
        <v>0</v>
      </c>
      <c r="R15" s="211"/>
      <c r="S15" s="211"/>
    </row>
    <row r="16" spans="1:19" ht="16.5" thickBot="1">
      <c r="A16" s="16"/>
      <c r="B16" s="152" t="s">
        <v>103</v>
      </c>
      <c r="C16" s="153" t="s">
        <v>189</v>
      </c>
      <c r="D16" s="44" t="s">
        <v>9</v>
      </c>
      <c r="E16" s="150" t="s">
        <v>97</v>
      </c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214">
        <f t="shared" si="1"/>
        <v>0</v>
      </c>
      <c r="R16" s="222"/>
      <c r="S16" s="222"/>
    </row>
    <row r="17" spans="1:19" ht="24" customHeight="1" thickBot="1">
      <c r="A17" s="16"/>
      <c r="B17" s="144" t="s">
        <v>104</v>
      </c>
      <c r="C17" s="140" t="s">
        <v>105</v>
      </c>
      <c r="D17" s="145" t="s">
        <v>17</v>
      </c>
      <c r="E17" s="146" t="s">
        <v>97</v>
      </c>
      <c r="F17" s="147">
        <f aca="true" t="shared" si="3" ref="F17:P17">SUM(F18:F21)</f>
        <v>0</v>
      </c>
      <c r="G17" s="147">
        <f t="shared" si="3"/>
        <v>0</v>
      </c>
      <c r="H17" s="147">
        <f t="shared" si="3"/>
        <v>0</v>
      </c>
      <c r="I17" s="147">
        <f t="shared" si="3"/>
        <v>0</v>
      </c>
      <c r="J17" s="147">
        <f t="shared" si="3"/>
        <v>0</v>
      </c>
      <c r="K17" s="147">
        <f t="shared" si="3"/>
        <v>0</v>
      </c>
      <c r="L17" s="147">
        <f t="shared" si="3"/>
        <v>0</v>
      </c>
      <c r="M17" s="147">
        <f t="shared" si="3"/>
        <v>0</v>
      </c>
      <c r="N17" s="147">
        <f t="shared" si="3"/>
        <v>0</v>
      </c>
      <c r="O17" s="147">
        <f t="shared" si="3"/>
        <v>0</v>
      </c>
      <c r="P17" s="147">
        <f t="shared" si="3"/>
        <v>0</v>
      </c>
      <c r="Q17" s="212">
        <f t="shared" si="1"/>
        <v>0</v>
      </c>
      <c r="R17" s="221"/>
      <c r="S17" s="221"/>
    </row>
    <row r="18" spans="1:19" ht="15.75">
      <c r="A18" s="16"/>
      <c r="B18" s="148" t="s">
        <v>106</v>
      </c>
      <c r="C18" s="149" t="s">
        <v>187</v>
      </c>
      <c r="D18" s="61" t="s">
        <v>18</v>
      </c>
      <c r="E18" s="150" t="s">
        <v>97</v>
      </c>
      <c r="F18" s="151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224">
        <f>SUM(F18:P18)</f>
        <v>0</v>
      </c>
      <c r="R18" s="220"/>
      <c r="S18" s="220"/>
    </row>
    <row r="19" spans="1:19" ht="15.75">
      <c r="A19" s="16"/>
      <c r="B19" s="152" t="s">
        <v>107</v>
      </c>
      <c r="C19" s="153" t="s">
        <v>190</v>
      </c>
      <c r="D19" s="44" t="s">
        <v>19</v>
      </c>
      <c r="E19" s="150" t="s">
        <v>97</v>
      </c>
      <c r="F19" s="154"/>
      <c r="G19" s="160"/>
      <c r="H19" s="160"/>
      <c r="I19" s="160"/>
      <c r="J19" s="160"/>
      <c r="K19" s="160"/>
      <c r="L19" s="160"/>
      <c r="M19" s="160"/>
      <c r="N19" s="160"/>
      <c r="O19" s="160"/>
      <c r="P19" s="161"/>
      <c r="Q19" s="214">
        <f t="shared" si="1"/>
        <v>0</v>
      </c>
      <c r="R19" s="211"/>
      <c r="S19" s="211"/>
    </row>
    <row r="20" spans="1:19" ht="15.75">
      <c r="A20" s="16"/>
      <c r="B20" s="152" t="s">
        <v>108</v>
      </c>
      <c r="C20" s="153" t="s">
        <v>188</v>
      </c>
      <c r="D20" s="44" t="s">
        <v>20</v>
      </c>
      <c r="E20" s="150" t="s">
        <v>97</v>
      </c>
      <c r="F20" s="154"/>
      <c r="G20" s="160"/>
      <c r="H20" s="160"/>
      <c r="I20" s="160"/>
      <c r="J20" s="160"/>
      <c r="K20" s="160"/>
      <c r="L20" s="160"/>
      <c r="M20" s="160"/>
      <c r="N20" s="160"/>
      <c r="O20" s="160"/>
      <c r="P20" s="161"/>
      <c r="Q20" s="214">
        <f t="shared" si="1"/>
        <v>0</v>
      </c>
      <c r="R20" s="211"/>
      <c r="S20" s="211"/>
    </row>
    <row r="21" spans="1:19" ht="16.5" thickBot="1">
      <c r="A21" s="16"/>
      <c r="B21" s="156" t="s">
        <v>109</v>
      </c>
      <c r="C21" s="153" t="s">
        <v>189</v>
      </c>
      <c r="D21" s="162" t="s">
        <v>22</v>
      </c>
      <c r="E21" s="165" t="s">
        <v>97</v>
      </c>
      <c r="F21" s="157"/>
      <c r="G21" s="163"/>
      <c r="H21" s="163"/>
      <c r="I21" s="163"/>
      <c r="J21" s="163"/>
      <c r="K21" s="163"/>
      <c r="L21" s="163"/>
      <c r="M21" s="163"/>
      <c r="N21" s="163"/>
      <c r="O21" s="163"/>
      <c r="P21" s="164"/>
      <c r="Q21" s="215">
        <f t="shared" si="1"/>
        <v>0</v>
      </c>
      <c r="R21" s="219"/>
      <c r="S21" s="219"/>
    </row>
    <row r="22" spans="1:19" ht="32.25" customHeight="1" thickBot="1">
      <c r="A22" s="16"/>
      <c r="B22" s="166" t="s">
        <v>0</v>
      </c>
      <c r="C22" s="167" t="s">
        <v>113</v>
      </c>
      <c r="D22" s="168" t="s">
        <v>23</v>
      </c>
      <c r="E22" s="169" t="s">
        <v>114</v>
      </c>
      <c r="F22" s="147">
        <f>SUM(F23:F26)</f>
        <v>0</v>
      </c>
      <c r="G22" s="147">
        <f aca="true" t="shared" si="4" ref="G22:P22">SUM(G23:G26)</f>
        <v>0</v>
      </c>
      <c r="H22" s="147">
        <f t="shared" si="4"/>
        <v>0</v>
      </c>
      <c r="I22" s="147">
        <f t="shared" si="4"/>
        <v>0</v>
      </c>
      <c r="J22" s="147">
        <f t="shared" si="4"/>
        <v>0</v>
      </c>
      <c r="K22" s="147">
        <f t="shared" si="4"/>
        <v>0</v>
      </c>
      <c r="L22" s="147">
        <f t="shared" si="4"/>
        <v>0</v>
      </c>
      <c r="M22" s="147">
        <f t="shared" si="4"/>
        <v>0</v>
      </c>
      <c r="N22" s="147">
        <f t="shared" si="4"/>
        <v>0</v>
      </c>
      <c r="O22" s="147">
        <f t="shared" si="4"/>
        <v>0</v>
      </c>
      <c r="P22" s="170">
        <f t="shared" si="4"/>
        <v>0</v>
      </c>
      <c r="Q22" s="212">
        <f aca="true" t="shared" si="5" ref="Q22:Q31">SUM(F22:P22)</f>
        <v>0</v>
      </c>
      <c r="R22" s="210" t="s">
        <v>81</v>
      </c>
      <c r="S22" s="308" t="s">
        <v>214</v>
      </c>
    </row>
    <row r="23" spans="1:19" ht="15.75">
      <c r="A23" s="16"/>
      <c r="B23" s="346" t="s">
        <v>179</v>
      </c>
      <c r="C23" s="96" t="s">
        <v>57</v>
      </c>
      <c r="D23" s="202" t="s">
        <v>24</v>
      </c>
      <c r="E23" s="203" t="s">
        <v>114</v>
      </c>
      <c r="F23" s="204"/>
      <c r="G23" s="205"/>
      <c r="H23" s="205"/>
      <c r="I23" s="205"/>
      <c r="J23" s="205"/>
      <c r="K23" s="205"/>
      <c r="L23" s="205"/>
      <c r="M23" s="205"/>
      <c r="N23" s="205"/>
      <c r="O23" s="205"/>
      <c r="P23" s="206"/>
      <c r="Q23" s="213">
        <f t="shared" si="5"/>
        <v>0</v>
      </c>
      <c r="R23" s="211"/>
      <c r="S23" s="211"/>
    </row>
    <row r="24" spans="1:19" ht="15.75">
      <c r="A24" s="16"/>
      <c r="B24" s="172" t="s">
        <v>180</v>
      </c>
      <c r="C24" s="207" t="s">
        <v>59</v>
      </c>
      <c r="D24" s="173" t="s">
        <v>25</v>
      </c>
      <c r="E24" s="174" t="s">
        <v>114</v>
      </c>
      <c r="F24" s="175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214">
        <f t="shared" si="5"/>
        <v>0</v>
      </c>
      <c r="R24" s="211"/>
      <c r="S24" s="211"/>
    </row>
    <row r="25" spans="1:19" ht="15.75">
      <c r="A25" s="16"/>
      <c r="B25" s="172" t="s">
        <v>181</v>
      </c>
      <c r="C25" s="345" t="s">
        <v>60</v>
      </c>
      <c r="D25" s="178" t="s">
        <v>26</v>
      </c>
      <c r="E25" s="174" t="s">
        <v>114</v>
      </c>
      <c r="F25" s="57"/>
      <c r="G25" s="45"/>
      <c r="H25" s="45"/>
      <c r="I25" s="45"/>
      <c r="J25" s="45"/>
      <c r="K25" s="45"/>
      <c r="L25" s="45"/>
      <c r="M25" s="45"/>
      <c r="N25" s="45"/>
      <c r="O25" s="45"/>
      <c r="P25" s="46"/>
      <c r="Q25" s="214">
        <f t="shared" si="5"/>
        <v>0</v>
      </c>
      <c r="R25" s="211"/>
      <c r="S25" s="211"/>
    </row>
    <row r="26" spans="1:19" ht="48" customHeight="1" thickBot="1">
      <c r="A26" s="16"/>
      <c r="B26" s="179" t="s">
        <v>182</v>
      </c>
      <c r="C26" s="184" t="s">
        <v>117</v>
      </c>
      <c r="D26" s="180" t="s">
        <v>28</v>
      </c>
      <c r="E26" s="185" t="s">
        <v>114</v>
      </c>
      <c r="F26" s="181"/>
      <c r="G26" s="182"/>
      <c r="H26" s="182"/>
      <c r="I26" s="182"/>
      <c r="J26" s="182"/>
      <c r="K26" s="182"/>
      <c r="L26" s="182"/>
      <c r="M26" s="182"/>
      <c r="N26" s="182"/>
      <c r="O26" s="182"/>
      <c r="P26" s="183"/>
      <c r="Q26" s="215">
        <f t="shared" si="5"/>
        <v>0</v>
      </c>
      <c r="R26" s="211"/>
      <c r="S26" s="211"/>
    </row>
    <row r="27" spans="1:19" ht="21.75" thickBot="1">
      <c r="A27" s="16"/>
      <c r="B27" s="166" t="s">
        <v>1</v>
      </c>
      <c r="C27" s="186" t="s">
        <v>115</v>
      </c>
      <c r="D27" s="187" t="s">
        <v>29</v>
      </c>
      <c r="E27" s="188" t="s">
        <v>116</v>
      </c>
      <c r="F27" s="189">
        <f>SUM(F28:F31)</f>
        <v>0</v>
      </c>
      <c r="G27" s="190">
        <f aca="true" t="shared" si="6" ref="G27:P27">SUM(G28:G31)</f>
        <v>0</v>
      </c>
      <c r="H27" s="190">
        <f t="shared" si="6"/>
        <v>0</v>
      </c>
      <c r="I27" s="190">
        <f t="shared" si="6"/>
        <v>0</v>
      </c>
      <c r="J27" s="190">
        <f t="shared" si="6"/>
        <v>0</v>
      </c>
      <c r="K27" s="190">
        <f t="shared" si="6"/>
        <v>0</v>
      </c>
      <c r="L27" s="190">
        <f t="shared" si="6"/>
        <v>0</v>
      </c>
      <c r="M27" s="190">
        <f t="shared" si="6"/>
        <v>0</v>
      </c>
      <c r="N27" s="190">
        <f t="shared" si="6"/>
        <v>0</v>
      </c>
      <c r="O27" s="190">
        <f t="shared" si="6"/>
        <v>0</v>
      </c>
      <c r="P27" s="191">
        <f t="shared" si="6"/>
        <v>0</v>
      </c>
      <c r="Q27" s="189">
        <f t="shared" si="5"/>
        <v>0</v>
      </c>
      <c r="R27" s="221"/>
      <c r="S27" s="221"/>
    </row>
    <row r="28" spans="1:19" ht="15.75">
      <c r="A28" s="16"/>
      <c r="B28" s="148" t="s">
        <v>183</v>
      </c>
      <c r="C28" s="96" t="s">
        <v>57</v>
      </c>
      <c r="D28" s="193" t="s">
        <v>30</v>
      </c>
      <c r="E28" s="171" t="s">
        <v>116</v>
      </c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5"/>
      <c r="Q28" s="216">
        <f t="shared" si="5"/>
        <v>0</v>
      </c>
      <c r="R28" s="211"/>
      <c r="S28" s="211"/>
    </row>
    <row r="29" spans="1:19" ht="15.75">
      <c r="A29" s="16"/>
      <c r="B29" s="152" t="s">
        <v>184</v>
      </c>
      <c r="C29" s="207" t="s">
        <v>59</v>
      </c>
      <c r="D29" s="196" t="s">
        <v>31</v>
      </c>
      <c r="E29" s="172" t="s">
        <v>116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8"/>
      <c r="Q29" s="217">
        <f t="shared" si="5"/>
        <v>0</v>
      </c>
      <c r="R29" s="211"/>
      <c r="S29" s="211"/>
    </row>
    <row r="30" spans="1:19" ht="15.75">
      <c r="A30" s="16"/>
      <c r="B30" s="148" t="s">
        <v>185</v>
      </c>
      <c r="C30" s="345" t="s">
        <v>60</v>
      </c>
      <c r="D30" s="199" t="s">
        <v>32</v>
      </c>
      <c r="E30" s="172" t="s">
        <v>116</v>
      </c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8"/>
      <c r="Q30" s="217">
        <f t="shared" si="5"/>
        <v>0</v>
      </c>
      <c r="R30" s="211"/>
      <c r="S30" s="211"/>
    </row>
    <row r="31" spans="1:19" ht="54.75" customHeight="1" thickBot="1">
      <c r="A31" s="16"/>
      <c r="B31" s="156" t="s">
        <v>186</v>
      </c>
      <c r="C31" s="208" t="s">
        <v>118</v>
      </c>
      <c r="D31" s="192" t="s">
        <v>33</v>
      </c>
      <c r="E31" s="179" t="s">
        <v>116</v>
      </c>
      <c r="F31" s="200"/>
      <c r="G31" s="200"/>
      <c r="H31" s="200"/>
      <c r="I31" s="200"/>
      <c r="J31" s="182"/>
      <c r="K31" s="200"/>
      <c r="L31" s="200"/>
      <c r="M31" s="200"/>
      <c r="N31" s="200"/>
      <c r="O31" s="200"/>
      <c r="P31" s="201"/>
      <c r="Q31" s="218">
        <f t="shared" si="5"/>
        <v>0</v>
      </c>
      <c r="R31" s="219"/>
      <c r="S31" s="219"/>
    </row>
    <row r="32" ht="12.75">
      <c r="B32" s="1" t="s">
        <v>276</v>
      </c>
    </row>
  </sheetData>
  <sheetProtection/>
  <protectedRanges>
    <protectedRange sqref="F18:P21 F13:P16" name="Tabela 2C_1"/>
    <protectedRange sqref="R12:S21" name="Tabela 2D"/>
    <protectedRange sqref="F23:P26 F28:P31" name="Tabela 2D_1"/>
    <protectedRange sqref="R23:S26 R28:S31" name="Tabela 2D_2"/>
    <protectedRange sqref="R27:S27" name="Tabela 2D_2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rintOptions/>
  <pageMargins left="0.58" right="0.51" top="0.65" bottom="0.85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zoomScale="70" zoomScaleNormal="70" zoomScalePageLayoutView="0" workbookViewId="0" topLeftCell="A28">
      <selection activeCell="Q65" sqref="Q65"/>
    </sheetView>
  </sheetViews>
  <sheetFormatPr defaultColWidth="9.140625" defaultRowHeight="12.75"/>
  <cols>
    <col min="1" max="1" width="8.00390625" style="1" customWidth="1"/>
    <col min="2" max="2" width="8.140625" style="1" customWidth="1"/>
    <col min="3" max="3" width="77.28125" style="1" customWidth="1"/>
    <col min="4" max="4" width="4.140625" style="1" customWidth="1"/>
    <col min="5" max="12" width="13.28125" style="1" customWidth="1"/>
    <col min="13" max="13" width="13.421875" style="1" customWidth="1"/>
    <col min="14" max="14" width="14.421875" style="1" customWidth="1"/>
    <col min="15" max="15" width="23.57421875" style="1" customWidth="1"/>
    <col min="16" max="16384" width="9.140625" style="1" customWidth="1"/>
  </cols>
  <sheetData>
    <row r="1" spans="1:14" ht="18">
      <c r="A1" s="68"/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</row>
    <row r="2" spans="1:14" ht="14.25">
      <c r="A2" s="430" t="s">
        <v>73</v>
      </c>
      <c r="B2" s="588" t="s">
        <v>279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</row>
    <row r="3" spans="1:14" ht="21.75" customHeight="1" thickBot="1">
      <c r="A3" s="16"/>
      <c r="B3" s="548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16"/>
      <c r="N3" s="16"/>
    </row>
    <row r="4" spans="1:14" ht="30.75" customHeight="1" thickBot="1">
      <c r="A4" s="16"/>
      <c r="B4" s="240" t="s">
        <v>74</v>
      </c>
      <c r="C4" s="18"/>
      <c r="D4" s="67"/>
      <c r="E4" s="584" t="s">
        <v>315</v>
      </c>
      <c r="F4" s="585"/>
      <c r="G4" s="585"/>
      <c r="H4" s="585"/>
      <c r="I4" s="585"/>
      <c r="J4" s="585"/>
      <c r="K4" s="585"/>
      <c r="L4" s="585"/>
      <c r="M4" s="585"/>
      <c r="N4" s="586"/>
    </row>
    <row r="5" spans="1:15" ht="15" customHeight="1">
      <c r="A5" s="16"/>
      <c r="B5" s="589" t="s">
        <v>126</v>
      </c>
      <c r="C5" s="592" t="s">
        <v>3</v>
      </c>
      <c r="D5" s="593"/>
      <c r="E5" s="550" t="s">
        <v>242</v>
      </c>
      <c r="F5" s="558" t="s">
        <v>227</v>
      </c>
      <c r="G5" s="550" t="s">
        <v>314</v>
      </c>
      <c r="H5" s="558" t="s">
        <v>227</v>
      </c>
      <c r="I5" s="550" t="s">
        <v>242</v>
      </c>
      <c r="J5" s="558" t="s">
        <v>281</v>
      </c>
      <c r="K5" s="550" t="s">
        <v>243</v>
      </c>
      <c r="L5" s="558" t="s">
        <v>244</v>
      </c>
      <c r="M5" s="550" t="s">
        <v>243</v>
      </c>
      <c r="N5" s="558" t="s">
        <v>244</v>
      </c>
      <c r="O5" s="566" t="s">
        <v>241</v>
      </c>
    </row>
    <row r="6" spans="1:15" ht="22.5" customHeight="1">
      <c r="A6" s="16"/>
      <c r="B6" s="590"/>
      <c r="C6" s="594"/>
      <c r="D6" s="595"/>
      <c r="E6" s="551"/>
      <c r="F6" s="559"/>
      <c r="G6" s="551"/>
      <c r="H6" s="559"/>
      <c r="I6" s="551"/>
      <c r="J6" s="559"/>
      <c r="K6" s="551"/>
      <c r="L6" s="559"/>
      <c r="M6" s="551"/>
      <c r="N6" s="559"/>
      <c r="O6" s="567"/>
    </row>
    <row r="7" spans="1:15" ht="42" customHeight="1">
      <c r="A7" s="16"/>
      <c r="B7" s="590"/>
      <c r="C7" s="594"/>
      <c r="D7" s="595"/>
      <c r="E7" s="551"/>
      <c r="F7" s="559"/>
      <c r="G7" s="551"/>
      <c r="H7" s="559"/>
      <c r="I7" s="551"/>
      <c r="J7" s="559"/>
      <c r="K7" s="551"/>
      <c r="L7" s="559"/>
      <c r="M7" s="551"/>
      <c r="N7" s="559"/>
      <c r="O7" s="567"/>
    </row>
    <row r="8" spans="1:15" ht="15.75">
      <c r="A8" s="16"/>
      <c r="B8" s="590"/>
      <c r="C8" s="594"/>
      <c r="D8" s="595"/>
      <c r="E8" s="552" t="s">
        <v>280</v>
      </c>
      <c r="F8" s="560" t="s">
        <v>280</v>
      </c>
      <c r="G8" s="552" t="s">
        <v>283</v>
      </c>
      <c r="H8" s="560" t="s">
        <v>283</v>
      </c>
      <c r="I8" s="552" t="s">
        <v>284</v>
      </c>
      <c r="J8" s="560" t="s">
        <v>284</v>
      </c>
      <c r="K8" s="552" t="s">
        <v>288</v>
      </c>
      <c r="L8" s="560" t="s">
        <v>288</v>
      </c>
      <c r="M8" s="598" t="s">
        <v>302</v>
      </c>
      <c r="N8" s="601" t="s">
        <v>302</v>
      </c>
      <c r="O8" s="567"/>
    </row>
    <row r="9" spans="1:15" ht="15.75">
      <c r="A9" s="16"/>
      <c r="B9" s="590"/>
      <c r="C9" s="594"/>
      <c r="D9" s="595"/>
      <c r="E9" s="553"/>
      <c r="F9" s="561"/>
      <c r="G9" s="553"/>
      <c r="H9" s="561"/>
      <c r="I9" s="553"/>
      <c r="J9" s="561"/>
      <c r="K9" s="553"/>
      <c r="L9" s="561"/>
      <c r="M9" s="599"/>
      <c r="N9" s="602"/>
      <c r="O9" s="567"/>
    </row>
    <row r="10" spans="1:15" ht="16.5" thickBot="1">
      <c r="A10" s="16"/>
      <c r="B10" s="591"/>
      <c r="C10" s="596"/>
      <c r="D10" s="597"/>
      <c r="E10" s="554"/>
      <c r="F10" s="562"/>
      <c r="G10" s="554"/>
      <c r="H10" s="562"/>
      <c r="I10" s="554"/>
      <c r="J10" s="562"/>
      <c r="K10" s="554"/>
      <c r="L10" s="562"/>
      <c r="M10" s="600"/>
      <c r="N10" s="603"/>
      <c r="O10" s="568"/>
    </row>
    <row r="11" spans="1:15" ht="13.5" thickBot="1">
      <c r="A11" s="226"/>
      <c r="B11" s="227" t="s">
        <v>4</v>
      </c>
      <c r="C11" s="579" t="s">
        <v>5</v>
      </c>
      <c r="D11" s="580"/>
      <c r="E11" s="227" t="s">
        <v>6</v>
      </c>
      <c r="F11" s="356" t="s">
        <v>7</v>
      </c>
      <c r="G11" s="227" t="s">
        <v>8</v>
      </c>
      <c r="H11" s="356" t="s">
        <v>9</v>
      </c>
      <c r="I11" s="227" t="s">
        <v>17</v>
      </c>
      <c r="J11" s="356" t="s">
        <v>18</v>
      </c>
      <c r="K11" s="227" t="s">
        <v>19</v>
      </c>
      <c r="L11" s="356" t="s">
        <v>20</v>
      </c>
      <c r="M11" s="227" t="s">
        <v>22</v>
      </c>
      <c r="N11" s="356" t="s">
        <v>23</v>
      </c>
      <c r="O11" s="228" t="s">
        <v>24</v>
      </c>
    </row>
    <row r="12" spans="1:15" ht="16.5" thickBot="1">
      <c r="A12" s="229"/>
      <c r="B12" s="242"/>
      <c r="C12" s="243" t="s">
        <v>127</v>
      </c>
      <c r="D12" s="336" t="s">
        <v>4</v>
      </c>
      <c r="E12" s="244">
        <f aca="true" t="shared" si="0" ref="E12:N12">E13+E18+E23</f>
        <v>0</v>
      </c>
      <c r="F12" s="357">
        <f t="shared" si="0"/>
        <v>0</v>
      </c>
      <c r="G12" s="244">
        <f t="shared" si="0"/>
        <v>0</v>
      </c>
      <c r="H12" s="357">
        <f t="shared" si="0"/>
        <v>0</v>
      </c>
      <c r="I12" s="244">
        <f t="shared" si="0"/>
        <v>0</v>
      </c>
      <c r="J12" s="357">
        <f t="shared" si="0"/>
        <v>0</v>
      </c>
      <c r="K12" s="244">
        <f t="shared" si="0"/>
        <v>0</v>
      </c>
      <c r="L12" s="357">
        <f t="shared" si="0"/>
        <v>0</v>
      </c>
      <c r="M12" s="244">
        <f t="shared" si="0"/>
        <v>0</v>
      </c>
      <c r="N12" s="357">
        <f t="shared" si="0"/>
        <v>0</v>
      </c>
      <c r="O12" s="245"/>
    </row>
    <row r="13" spans="1:20" ht="51">
      <c r="A13" s="16"/>
      <c r="B13" s="246" t="s">
        <v>128</v>
      </c>
      <c r="C13" s="247" t="s">
        <v>167</v>
      </c>
      <c r="D13" s="337" t="s">
        <v>5</v>
      </c>
      <c r="E13" s="358">
        <f aca="true" t="shared" si="1" ref="E13:N13">SUM(E14:E17)</f>
        <v>0</v>
      </c>
      <c r="F13" s="253">
        <f t="shared" si="1"/>
        <v>0</v>
      </c>
      <c r="G13" s="358">
        <f t="shared" si="1"/>
        <v>0</v>
      </c>
      <c r="H13" s="253">
        <f t="shared" si="1"/>
        <v>0</v>
      </c>
      <c r="I13" s="358">
        <f t="shared" si="1"/>
        <v>0</v>
      </c>
      <c r="J13" s="253">
        <f t="shared" si="1"/>
        <v>0</v>
      </c>
      <c r="K13" s="358">
        <f t="shared" si="1"/>
        <v>0</v>
      </c>
      <c r="L13" s="253">
        <f t="shared" si="1"/>
        <v>0</v>
      </c>
      <c r="M13" s="358">
        <f t="shared" si="1"/>
        <v>0</v>
      </c>
      <c r="N13" s="253">
        <f t="shared" si="1"/>
        <v>0</v>
      </c>
      <c r="O13" s="376"/>
      <c r="T13" s="16"/>
    </row>
    <row r="14" spans="1:15" ht="15.75">
      <c r="A14" s="16"/>
      <c r="B14" s="248" t="s">
        <v>129</v>
      </c>
      <c r="C14" s="230" t="s">
        <v>130</v>
      </c>
      <c r="D14" s="330" t="s">
        <v>6</v>
      </c>
      <c r="E14" s="359"/>
      <c r="F14" s="464"/>
      <c r="G14" s="359"/>
      <c r="H14" s="464"/>
      <c r="I14" s="359"/>
      <c r="J14" s="464"/>
      <c r="K14" s="359"/>
      <c r="L14" s="465"/>
      <c r="M14" s="359"/>
      <c r="N14" s="465"/>
      <c r="O14" s="377"/>
    </row>
    <row r="15" spans="1:17" ht="15.75">
      <c r="A15" s="16"/>
      <c r="B15" s="248" t="s">
        <v>131</v>
      </c>
      <c r="C15" s="230" t="s">
        <v>132</v>
      </c>
      <c r="D15" s="338" t="s">
        <v>7</v>
      </c>
      <c r="E15" s="359"/>
      <c r="F15" s="272"/>
      <c r="G15" s="359"/>
      <c r="H15" s="272"/>
      <c r="I15" s="359"/>
      <c r="J15" s="272"/>
      <c r="K15" s="359"/>
      <c r="L15" s="466"/>
      <c r="M15" s="359"/>
      <c r="N15" s="466"/>
      <c r="O15" s="377"/>
      <c r="P15" s="18"/>
      <c r="Q15" s="18"/>
    </row>
    <row r="16" spans="1:17" ht="51">
      <c r="A16" s="16"/>
      <c r="B16" s="248" t="s">
        <v>133</v>
      </c>
      <c r="C16" s="230" t="s">
        <v>170</v>
      </c>
      <c r="D16" s="331" t="s">
        <v>8</v>
      </c>
      <c r="E16" s="359"/>
      <c r="F16" s="467"/>
      <c r="G16" s="359"/>
      <c r="H16" s="467"/>
      <c r="I16" s="359"/>
      <c r="J16" s="467"/>
      <c r="K16" s="359"/>
      <c r="L16" s="468"/>
      <c r="M16" s="359"/>
      <c r="N16" s="468"/>
      <c r="O16" s="377"/>
      <c r="P16" s="18"/>
      <c r="Q16" s="18"/>
    </row>
    <row r="17" spans="1:15" ht="26.25" thickBot="1">
      <c r="A17" s="16"/>
      <c r="B17" s="260" t="s">
        <v>134</v>
      </c>
      <c r="C17" s="261" t="s">
        <v>135</v>
      </c>
      <c r="D17" s="332" t="s">
        <v>9</v>
      </c>
      <c r="E17" s="360"/>
      <c r="F17" s="469"/>
      <c r="G17" s="360"/>
      <c r="H17" s="469"/>
      <c r="I17" s="360"/>
      <c r="J17" s="469"/>
      <c r="K17" s="360"/>
      <c r="L17" s="470"/>
      <c r="M17" s="360"/>
      <c r="N17" s="470"/>
      <c r="O17" s="378"/>
    </row>
    <row r="18" spans="1:15" ht="25.5">
      <c r="A18" s="16"/>
      <c r="B18" s="246" t="s">
        <v>136</v>
      </c>
      <c r="C18" s="251" t="s">
        <v>168</v>
      </c>
      <c r="D18" s="339" t="s">
        <v>17</v>
      </c>
      <c r="E18" s="358">
        <f aca="true" t="shared" si="2" ref="E18:N18">SUM(E19:E22)</f>
        <v>0</v>
      </c>
      <c r="F18" s="253">
        <f t="shared" si="2"/>
        <v>0</v>
      </c>
      <c r="G18" s="358">
        <f t="shared" si="2"/>
        <v>0</v>
      </c>
      <c r="H18" s="253">
        <f t="shared" si="2"/>
        <v>0</v>
      </c>
      <c r="I18" s="358">
        <f t="shared" si="2"/>
        <v>0</v>
      </c>
      <c r="J18" s="253">
        <f t="shared" si="2"/>
        <v>0</v>
      </c>
      <c r="K18" s="358">
        <f t="shared" si="2"/>
        <v>0</v>
      </c>
      <c r="L18" s="253">
        <f t="shared" si="2"/>
        <v>0</v>
      </c>
      <c r="M18" s="358">
        <f t="shared" si="2"/>
        <v>0</v>
      </c>
      <c r="N18" s="253">
        <f t="shared" si="2"/>
        <v>0</v>
      </c>
      <c r="O18" s="254"/>
    </row>
    <row r="19" spans="2:15" ht="12.75">
      <c r="B19" s="248" t="s">
        <v>137</v>
      </c>
      <c r="C19" s="230" t="s">
        <v>138</v>
      </c>
      <c r="D19" s="340" t="s">
        <v>18</v>
      </c>
      <c r="E19" s="359"/>
      <c r="F19" s="467"/>
      <c r="G19" s="359"/>
      <c r="H19" s="467"/>
      <c r="I19" s="359"/>
      <c r="J19" s="467"/>
      <c r="K19" s="359"/>
      <c r="L19" s="468"/>
      <c r="M19" s="359"/>
      <c r="N19" s="468"/>
      <c r="O19" s="377"/>
    </row>
    <row r="20" spans="1:15" ht="15.75">
      <c r="A20" s="16"/>
      <c r="B20" s="248" t="s">
        <v>139</v>
      </c>
      <c r="C20" s="230" t="s">
        <v>140</v>
      </c>
      <c r="D20" s="340" t="s">
        <v>19</v>
      </c>
      <c r="E20" s="359"/>
      <c r="F20" s="467"/>
      <c r="G20" s="359"/>
      <c r="H20" s="467"/>
      <c r="I20" s="359"/>
      <c r="J20" s="467"/>
      <c r="K20" s="359"/>
      <c r="L20" s="468"/>
      <c r="M20" s="359"/>
      <c r="N20" s="468"/>
      <c r="O20" s="377"/>
    </row>
    <row r="21" spans="1:17" ht="51">
      <c r="A21" s="16"/>
      <c r="B21" s="248" t="s">
        <v>141</v>
      </c>
      <c r="C21" s="230" t="s">
        <v>171</v>
      </c>
      <c r="D21" s="331" t="s">
        <v>20</v>
      </c>
      <c r="E21" s="359"/>
      <c r="F21" s="467"/>
      <c r="G21" s="359"/>
      <c r="H21" s="467"/>
      <c r="I21" s="359"/>
      <c r="J21" s="467"/>
      <c r="K21" s="359"/>
      <c r="L21" s="468"/>
      <c r="M21" s="359"/>
      <c r="N21" s="468"/>
      <c r="O21" s="379"/>
      <c r="P21" s="18"/>
      <c r="Q21" s="18"/>
    </row>
    <row r="22" spans="1:17" ht="16.5" thickBot="1">
      <c r="A22" s="16"/>
      <c r="B22" s="260" t="s">
        <v>142</v>
      </c>
      <c r="C22" s="261" t="s">
        <v>143</v>
      </c>
      <c r="D22" s="332" t="s">
        <v>22</v>
      </c>
      <c r="E22" s="361"/>
      <c r="F22" s="469"/>
      <c r="G22" s="361"/>
      <c r="H22" s="469"/>
      <c r="I22" s="361"/>
      <c r="J22" s="469"/>
      <c r="K22" s="361"/>
      <c r="L22" s="470"/>
      <c r="M22" s="361"/>
      <c r="N22" s="470"/>
      <c r="O22" s="377"/>
      <c r="P22" s="18"/>
      <c r="Q22" s="18"/>
    </row>
    <row r="23" spans="1:17" ht="15.75">
      <c r="A23" s="16"/>
      <c r="B23" s="246" t="s">
        <v>144</v>
      </c>
      <c r="C23" s="252" t="s">
        <v>277</v>
      </c>
      <c r="D23" s="231" t="s">
        <v>23</v>
      </c>
      <c r="E23" s="358">
        <f aca="true" t="shared" si="3" ref="E23:N23">SUM(E24:E29)+E32</f>
        <v>0</v>
      </c>
      <c r="F23" s="253">
        <f t="shared" si="3"/>
        <v>0</v>
      </c>
      <c r="G23" s="358">
        <f t="shared" si="3"/>
        <v>0</v>
      </c>
      <c r="H23" s="253">
        <f t="shared" si="3"/>
        <v>0</v>
      </c>
      <c r="I23" s="358">
        <f t="shared" si="3"/>
        <v>0</v>
      </c>
      <c r="J23" s="253">
        <f t="shared" si="3"/>
        <v>0</v>
      </c>
      <c r="K23" s="358">
        <f t="shared" si="3"/>
        <v>0</v>
      </c>
      <c r="L23" s="253">
        <f t="shared" si="3"/>
        <v>0</v>
      </c>
      <c r="M23" s="358">
        <f t="shared" si="3"/>
        <v>0</v>
      </c>
      <c r="N23" s="253">
        <f t="shared" si="3"/>
        <v>0</v>
      </c>
      <c r="O23" s="254"/>
      <c r="P23" s="18"/>
      <c r="Q23" s="18"/>
    </row>
    <row r="24" spans="1:17" ht="38.25">
      <c r="A24" s="16"/>
      <c r="B24" s="249" t="s">
        <v>145</v>
      </c>
      <c r="C24" s="259" t="s">
        <v>172</v>
      </c>
      <c r="D24" s="333" t="s">
        <v>24</v>
      </c>
      <c r="E24" s="362"/>
      <c r="F24" s="471"/>
      <c r="G24" s="362"/>
      <c r="H24" s="471"/>
      <c r="I24" s="362"/>
      <c r="J24" s="471"/>
      <c r="K24" s="362"/>
      <c r="L24" s="472"/>
      <c r="M24" s="362"/>
      <c r="N24" s="472"/>
      <c r="O24" s="379"/>
      <c r="P24" s="18"/>
      <c r="Q24" s="18"/>
    </row>
    <row r="25" spans="1:17" ht="38.25">
      <c r="A25" s="16"/>
      <c r="B25" s="249" t="s">
        <v>146</v>
      </c>
      <c r="C25" s="259" t="s">
        <v>173</v>
      </c>
      <c r="D25" s="333" t="s">
        <v>25</v>
      </c>
      <c r="E25" s="362"/>
      <c r="F25" s="471"/>
      <c r="G25" s="362"/>
      <c r="H25" s="471"/>
      <c r="I25" s="362"/>
      <c r="J25" s="471"/>
      <c r="K25" s="362"/>
      <c r="L25" s="472"/>
      <c r="M25" s="362"/>
      <c r="N25" s="472"/>
      <c r="O25" s="379"/>
      <c r="P25" s="18"/>
      <c r="Q25" s="18"/>
    </row>
    <row r="26" spans="1:17" ht="25.5">
      <c r="A26" s="16"/>
      <c r="B26" s="248" t="s">
        <v>147</v>
      </c>
      <c r="C26" s="263" t="s">
        <v>174</v>
      </c>
      <c r="D26" s="330" t="s">
        <v>26</v>
      </c>
      <c r="E26" s="363"/>
      <c r="F26" s="464"/>
      <c r="G26" s="363"/>
      <c r="H26" s="464"/>
      <c r="I26" s="363"/>
      <c r="J26" s="464"/>
      <c r="K26" s="363"/>
      <c r="L26" s="465"/>
      <c r="M26" s="363"/>
      <c r="N26" s="465"/>
      <c r="O26" s="379"/>
      <c r="P26" s="18"/>
      <c r="Q26" s="18"/>
    </row>
    <row r="27" spans="1:15" ht="15.75">
      <c r="A27" s="16"/>
      <c r="B27" s="250" t="s">
        <v>177</v>
      </c>
      <c r="C27" s="262" t="s">
        <v>166</v>
      </c>
      <c r="D27" s="341" t="s">
        <v>28</v>
      </c>
      <c r="E27" s="364"/>
      <c r="F27" s="272"/>
      <c r="G27" s="364"/>
      <c r="H27" s="272"/>
      <c r="I27" s="364"/>
      <c r="J27" s="272"/>
      <c r="K27" s="364"/>
      <c r="L27" s="466"/>
      <c r="M27" s="364"/>
      <c r="N27" s="466"/>
      <c r="O27" s="377"/>
    </row>
    <row r="28" spans="1:15" ht="15.75">
      <c r="A28" s="16"/>
      <c r="B28" s="248" t="s">
        <v>148</v>
      </c>
      <c r="C28" s="255" t="s">
        <v>149</v>
      </c>
      <c r="D28" s="342" t="s">
        <v>29</v>
      </c>
      <c r="E28" s="365"/>
      <c r="F28" s="464"/>
      <c r="G28" s="365"/>
      <c r="H28" s="464"/>
      <c r="I28" s="365"/>
      <c r="J28" s="464"/>
      <c r="K28" s="365"/>
      <c r="L28" s="465"/>
      <c r="M28" s="365"/>
      <c r="N28" s="465"/>
      <c r="O28" s="377"/>
    </row>
    <row r="29" spans="1:15" ht="25.5">
      <c r="A29" s="16"/>
      <c r="B29" s="249" t="s">
        <v>150</v>
      </c>
      <c r="C29" s="264" t="s">
        <v>175</v>
      </c>
      <c r="D29" s="333" t="s">
        <v>30</v>
      </c>
      <c r="E29" s="366"/>
      <c r="F29" s="471"/>
      <c r="G29" s="366"/>
      <c r="H29" s="471"/>
      <c r="I29" s="366"/>
      <c r="J29" s="471"/>
      <c r="K29" s="366"/>
      <c r="L29" s="472"/>
      <c r="M29" s="366"/>
      <c r="N29" s="472"/>
      <c r="O29" s="379"/>
    </row>
    <row r="30" spans="1:15" ht="15.75">
      <c r="A30" s="16"/>
      <c r="B30" s="256"/>
      <c r="C30" s="257" t="s">
        <v>151</v>
      </c>
      <c r="D30" s="343" t="s">
        <v>31</v>
      </c>
      <c r="E30" s="367"/>
      <c r="F30" s="473"/>
      <c r="G30" s="367"/>
      <c r="H30" s="473"/>
      <c r="I30" s="367"/>
      <c r="J30" s="473"/>
      <c r="K30" s="367"/>
      <c r="L30" s="474"/>
      <c r="M30" s="367"/>
      <c r="N30" s="474"/>
      <c r="O30" s="379"/>
    </row>
    <row r="31" spans="1:15" ht="15.75">
      <c r="A31" s="16"/>
      <c r="B31" s="250"/>
      <c r="C31" s="258" t="s">
        <v>152</v>
      </c>
      <c r="D31" s="341" t="s">
        <v>32</v>
      </c>
      <c r="E31" s="368"/>
      <c r="F31" s="272"/>
      <c r="G31" s="368"/>
      <c r="H31" s="272"/>
      <c r="I31" s="368"/>
      <c r="J31" s="272"/>
      <c r="K31" s="368"/>
      <c r="L31" s="466"/>
      <c r="M31" s="368"/>
      <c r="N31" s="466"/>
      <c r="O31" s="379"/>
    </row>
    <row r="32" spans="1:15" ht="26.25" thickBot="1">
      <c r="A32" s="16"/>
      <c r="B32" s="265" t="s">
        <v>153</v>
      </c>
      <c r="C32" s="266" t="s">
        <v>176</v>
      </c>
      <c r="D32" s="334" t="s">
        <v>33</v>
      </c>
      <c r="E32" s="369"/>
      <c r="F32" s="475"/>
      <c r="G32" s="369"/>
      <c r="H32" s="475"/>
      <c r="I32" s="369"/>
      <c r="J32" s="475"/>
      <c r="K32" s="369"/>
      <c r="L32" s="476"/>
      <c r="M32" s="369"/>
      <c r="N32" s="476"/>
      <c r="O32" s="380"/>
    </row>
    <row r="33" spans="1:14" ht="15.75">
      <c r="A33" s="16"/>
      <c r="B33" s="232"/>
      <c r="C33" s="233"/>
      <c r="D33" s="234"/>
      <c r="E33" s="234"/>
      <c r="F33" s="234"/>
      <c r="G33" s="234"/>
      <c r="H33" s="234"/>
      <c r="I33" s="234"/>
      <c r="J33" s="234"/>
      <c r="K33" s="234"/>
      <c r="L33" s="234"/>
      <c r="M33" s="22"/>
      <c r="N33" s="22"/>
    </row>
    <row r="34" spans="2:3" ht="15.75">
      <c r="B34" s="24" t="s">
        <v>44</v>
      </c>
      <c r="C34" s="462" t="s">
        <v>154</v>
      </c>
    </row>
    <row r="35" spans="2:15" ht="20.25" customHeight="1">
      <c r="B35" s="46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</row>
    <row r="36" spans="2:15" ht="27.75" customHeight="1">
      <c r="B36" s="27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</row>
    <row r="37" spans="1:3" ht="12.75">
      <c r="A37" s="72" t="s">
        <v>110</v>
      </c>
      <c r="B37" s="581" t="s">
        <v>155</v>
      </c>
      <c r="C37" s="581"/>
    </row>
    <row r="39" spans="1:14" ht="12.75">
      <c r="A39" s="72" t="s">
        <v>156</v>
      </c>
      <c r="B39" s="582" t="s">
        <v>169</v>
      </c>
      <c r="C39" s="582"/>
      <c r="D39" s="582"/>
      <c r="E39" s="582"/>
      <c r="F39" s="582"/>
      <c r="G39" s="582"/>
      <c r="H39" s="582"/>
      <c r="I39" s="582"/>
      <c r="J39" s="582"/>
      <c r="K39" s="582"/>
      <c r="L39" s="582"/>
      <c r="M39" s="582"/>
      <c r="N39" s="582"/>
    </row>
    <row r="40" spans="1:14" ht="12.75">
      <c r="A40" s="7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3:14" ht="13.5" thickBot="1">
      <c r="C41" s="240" t="s">
        <v>111</v>
      </c>
      <c r="M41" s="241"/>
      <c r="N41" s="241" t="s">
        <v>157</v>
      </c>
    </row>
    <row r="42" spans="1:14" ht="15.75" customHeight="1">
      <c r="A42" s="16"/>
      <c r="C42" s="573" t="s">
        <v>3</v>
      </c>
      <c r="D42" s="574"/>
      <c r="E42" s="555" t="s">
        <v>285</v>
      </c>
      <c r="F42" s="563" t="s">
        <v>289</v>
      </c>
      <c r="G42" s="555" t="s">
        <v>290</v>
      </c>
      <c r="H42" s="563" t="s">
        <v>303</v>
      </c>
      <c r="I42" s="555" t="s">
        <v>304</v>
      </c>
      <c r="J42" s="563" t="s">
        <v>305</v>
      </c>
      <c r="K42" s="555" t="s">
        <v>291</v>
      </c>
      <c r="L42" s="563" t="s">
        <v>292</v>
      </c>
      <c r="M42" s="555" t="s">
        <v>306</v>
      </c>
      <c r="N42" s="563" t="s">
        <v>307</v>
      </c>
    </row>
    <row r="43" spans="1:14" ht="15.75">
      <c r="A43" s="16"/>
      <c r="C43" s="575"/>
      <c r="D43" s="576"/>
      <c r="E43" s="556"/>
      <c r="F43" s="564"/>
      <c r="G43" s="556"/>
      <c r="H43" s="564"/>
      <c r="I43" s="556"/>
      <c r="J43" s="564"/>
      <c r="K43" s="556"/>
      <c r="L43" s="564"/>
      <c r="M43" s="556"/>
      <c r="N43" s="564"/>
    </row>
    <row r="44" spans="1:14" ht="15.75">
      <c r="A44" s="16"/>
      <c r="C44" s="575"/>
      <c r="D44" s="576"/>
      <c r="E44" s="556"/>
      <c r="F44" s="564"/>
      <c r="G44" s="556"/>
      <c r="H44" s="564"/>
      <c r="I44" s="556"/>
      <c r="J44" s="564"/>
      <c r="K44" s="556"/>
      <c r="L44" s="564"/>
      <c r="M44" s="556"/>
      <c r="N44" s="564"/>
    </row>
    <row r="45" spans="1:14" ht="16.5" thickBot="1">
      <c r="A45" s="16"/>
      <c r="C45" s="577"/>
      <c r="D45" s="578"/>
      <c r="E45" s="557"/>
      <c r="F45" s="565"/>
      <c r="G45" s="557"/>
      <c r="H45" s="565"/>
      <c r="I45" s="557"/>
      <c r="J45" s="565"/>
      <c r="K45" s="557"/>
      <c r="L45" s="565"/>
      <c r="M45" s="557"/>
      <c r="N45" s="565"/>
    </row>
    <row r="46" spans="1:14" ht="16.5" thickBot="1">
      <c r="A46" s="16"/>
      <c r="C46" s="571" t="s">
        <v>4</v>
      </c>
      <c r="D46" s="572"/>
      <c r="E46" s="335" t="s">
        <v>5</v>
      </c>
      <c r="F46" s="235" t="s">
        <v>6</v>
      </c>
      <c r="G46" s="335" t="s">
        <v>7</v>
      </c>
      <c r="H46" s="235" t="s">
        <v>8</v>
      </c>
      <c r="I46" s="335" t="s">
        <v>9</v>
      </c>
      <c r="J46" s="235" t="s">
        <v>17</v>
      </c>
      <c r="K46" s="335" t="s">
        <v>18</v>
      </c>
      <c r="L46" s="235" t="s">
        <v>19</v>
      </c>
      <c r="M46" s="335" t="s">
        <v>20</v>
      </c>
      <c r="N46" s="235" t="s">
        <v>22</v>
      </c>
    </row>
    <row r="47" spans="1:14" ht="16.5" thickBot="1">
      <c r="A47" s="16"/>
      <c r="C47" s="267" t="s">
        <v>266</v>
      </c>
      <c r="D47" s="236" t="s">
        <v>4</v>
      </c>
      <c r="E47" s="268">
        <f aca="true" t="shared" si="4" ref="E47:N47">E12</f>
        <v>0</v>
      </c>
      <c r="F47" s="269">
        <f t="shared" si="4"/>
        <v>0</v>
      </c>
      <c r="G47" s="268">
        <f t="shared" si="4"/>
        <v>0</v>
      </c>
      <c r="H47" s="269">
        <f t="shared" si="4"/>
        <v>0</v>
      </c>
      <c r="I47" s="268">
        <f t="shared" si="4"/>
        <v>0</v>
      </c>
      <c r="J47" s="269">
        <f t="shared" si="4"/>
        <v>0</v>
      </c>
      <c r="K47" s="268">
        <f t="shared" si="4"/>
        <v>0</v>
      </c>
      <c r="L47" s="269">
        <f t="shared" si="4"/>
        <v>0</v>
      </c>
      <c r="M47" s="268">
        <f t="shared" si="4"/>
        <v>0</v>
      </c>
      <c r="N47" s="269">
        <f t="shared" si="4"/>
        <v>0</v>
      </c>
    </row>
    <row r="48" spans="1:14" ht="15.75">
      <c r="A48" s="16"/>
      <c r="C48" s="270" t="s">
        <v>265</v>
      </c>
      <c r="D48" s="237" t="s">
        <v>5</v>
      </c>
      <c r="E48" s="271">
        <f aca="true" t="shared" si="5" ref="E48:N48">SUM(E49:E56)</f>
        <v>0</v>
      </c>
      <c r="F48" s="272">
        <f t="shared" si="5"/>
        <v>0</v>
      </c>
      <c r="G48" s="271">
        <f t="shared" si="5"/>
        <v>0</v>
      </c>
      <c r="H48" s="272">
        <f t="shared" si="5"/>
        <v>0</v>
      </c>
      <c r="I48" s="271">
        <f t="shared" si="5"/>
        <v>0</v>
      </c>
      <c r="J48" s="272">
        <f t="shared" si="5"/>
        <v>0</v>
      </c>
      <c r="K48" s="271">
        <f t="shared" si="5"/>
        <v>0</v>
      </c>
      <c r="L48" s="272">
        <f t="shared" si="5"/>
        <v>0</v>
      </c>
      <c r="M48" s="271">
        <f t="shared" si="5"/>
        <v>0</v>
      </c>
      <c r="N48" s="272">
        <f t="shared" si="5"/>
        <v>0</v>
      </c>
    </row>
    <row r="49" spans="1:14" ht="15.75">
      <c r="A49" s="16"/>
      <c r="C49" s="273" t="s">
        <v>158</v>
      </c>
      <c r="D49" s="238" t="s">
        <v>6</v>
      </c>
      <c r="E49" s="477"/>
      <c r="F49" s="478"/>
      <c r="G49" s="477"/>
      <c r="H49" s="478"/>
      <c r="I49" s="477"/>
      <c r="J49" s="478"/>
      <c r="K49" s="477"/>
      <c r="L49" s="478"/>
      <c r="M49" s="477"/>
      <c r="N49" s="478"/>
    </row>
    <row r="50" spans="1:14" ht="15.75">
      <c r="A50" s="16"/>
      <c r="C50" s="273" t="s">
        <v>159</v>
      </c>
      <c r="D50" s="238" t="s">
        <v>7</v>
      </c>
      <c r="E50" s="479"/>
      <c r="F50" s="480"/>
      <c r="G50" s="479"/>
      <c r="H50" s="480"/>
      <c r="I50" s="479"/>
      <c r="J50" s="480"/>
      <c r="K50" s="479"/>
      <c r="L50" s="480"/>
      <c r="M50" s="479"/>
      <c r="N50" s="480"/>
    </row>
    <row r="51" spans="1:14" ht="15.75">
      <c r="A51" s="16"/>
      <c r="C51" s="273" t="s">
        <v>225</v>
      </c>
      <c r="D51" s="238" t="s">
        <v>8</v>
      </c>
      <c r="E51" s="477"/>
      <c r="F51" s="478"/>
      <c r="G51" s="477"/>
      <c r="H51" s="478"/>
      <c r="I51" s="477"/>
      <c r="J51" s="478"/>
      <c r="K51" s="477"/>
      <c r="L51" s="478"/>
      <c r="M51" s="477"/>
      <c r="N51" s="478"/>
    </row>
    <row r="52" spans="1:14" ht="15.75">
      <c r="A52" s="16"/>
      <c r="C52" s="273" t="s">
        <v>160</v>
      </c>
      <c r="D52" s="238" t="s">
        <v>9</v>
      </c>
      <c r="E52" s="477"/>
      <c r="F52" s="478"/>
      <c r="G52" s="477"/>
      <c r="H52" s="478"/>
      <c r="I52" s="477"/>
      <c r="J52" s="478"/>
      <c r="K52" s="477"/>
      <c r="L52" s="478"/>
      <c r="M52" s="477"/>
      <c r="N52" s="478"/>
    </row>
    <row r="53" spans="1:14" ht="15.75">
      <c r="A53" s="16"/>
      <c r="C53" s="273" t="s">
        <v>161</v>
      </c>
      <c r="D53" s="238" t="s">
        <v>17</v>
      </c>
      <c r="E53" s="477"/>
      <c r="F53" s="478"/>
      <c r="G53" s="477"/>
      <c r="H53" s="478"/>
      <c r="I53" s="477"/>
      <c r="J53" s="478"/>
      <c r="K53" s="477"/>
      <c r="L53" s="478"/>
      <c r="M53" s="477"/>
      <c r="N53" s="478"/>
    </row>
    <row r="54" spans="1:14" ht="15.75">
      <c r="A54" s="16"/>
      <c r="C54" s="273" t="s">
        <v>162</v>
      </c>
      <c r="D54" s="238" t="s">
        <v>18</v>
      </c>
      <c r="E54" s="477"/>
      <c r="F54" s="478"/>
      <c r="G54" s="477"/>
      <c r="H54" s="478"/>
      <c r="I54" s="477"/>
      <c r="J54" s="478"/>
      <c r="K54" s="477"/>
      <c r="L54" s="478"/>
      <c r="M54" s="477"/>
      <c r="N54" s="478"/>
    </row>
    <row r="55" spans="1:14" ht="15.75">
      <c r="A55" s="16"/>
      <c r="C55" s="319" t="s">
        <v>238</v>
      </c>
      <c r="D55" s="320" t="s">
        <v>19</v>
      </c>
      <c r="E55" s="481"/>
      <c r="F55" s="482"/>
      <c r="G55" s="481"/>
      <c r="H55" s="482"/>
      <c r="I55" s="481"/>
      <c r="J55" s="482"/>
      <c r="K55" s="481"/>
      <c r="L55" s="482"/>
      <c r="M55" s="481"/>
      <c r="N55" s="482"/>
    </row>
    <row r="56" spans="1:14" ht="16.5" thickBot="1">
      <c r="A56" s="16"/>
      <c r="C56" s="274" t="s">
        <v>163</v>
      </c>
      <c r="D56" s="239" t="s">
        <v>20</v>
      </c>
      <c r="E56" s="483"/>
      <c r="F56" s="484"/>
      <c r="G56" s="483"/>
      <c r="H56" s="484"/>
      <c r="I56" s="483"/>
      <c r="J56" s="484"/>
      <c r="K56" s="483"/>
      <c r="L56" s="484"/>
      <c r="M56" s="483"/>
      <c r="N56" s="484"/>
    </row>
    <row r="57" ht="15.75">
      <c r="A57" s="16"/>
    </row>
    <row r="58" spans="1:14" ht="15.75">
      <c r="A58" s="13"/>
      <c r="B58" s="13"/>
      <c r="C58" s="344" t="s">
        <v>231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41.25" customHeight="1">
      <c r="A59" s="16"/>
      <c r="B59" s="30"/>
      <c r="C59" s="569" t="s">
        <v>245</v>
      </c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16"/>
    </row>
    <row r="60" spans="1:14" ht="15.75">
      <c r="A60" s="16"/>
      <c r="B60" s="30"/>
      <c r="C60" s="16" t="s">
        <v>217</v>
      </c>
      <c r="D60" s="16"/>
      <c r="E60" s="355">
        <f>E47-E48</f>
        <v>0</v>
      </c>
      <c r="F60" s="355">
        <f aca="true" t="shared" si="6" ref="F60:N60">F47-F48</f>
        <v>0</v>
      </c>
      <c r="G60" s="355">
        <f t="shared" si="6"/>
        <v>0</v>
      </c>
      <c r="H60" s="355">
        <f t="shared" si="6"/>
        <v>0</v>
      </c>
      <c r="I60" s="355">
        <f t="shared" si="6"/>
        <v>0</v>
      </c>
      <c r="J60" s="355">
        <f t="shared" si="6"/>
        <v>0</v>
      </c>
      <c r="K60" s="355">
        <f t="shared" si="6"/>
        <v>0</v>
      </c>
      <c r="L60" s="355">
        <f t="shared" si="6"/>
        <v>0</v>
      </c>
      <c r="M60" s="355">
        <f t="shared" si="6"/>
        <v>0</v>
      </c>
      <c r="N60" s="355">
        <f t="shared" si="6"/>
        <v>0</v>
      </c>
    </row>
    <row r="61" spans="1:14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</sheetData>
  <sheetProtection/>
  <protectedRanges>
    <protectedRange sqref="E14:E17 E19:E22 E24:E32 G14:G17 G19:G22 G24:G32 I14:I17 I19:I22 I24:I32 M24:M32 O19:O22 O24:O32 K24:K32 K14:K17 K19:K22 O14:O17 M14:M17 M19:M22" name="Tabela 3A_1"/>
  </protectedRanges>
  <mergeCells count="44">
    <mergeCell ref="E4:N4"/>
    <mergeCell ref="B1:N1"/>
    <mergeCell ref="B2:N2"/>
    <mergeCell ref="B5:B10"/>
    <mergeCell ref="C5:D10"/>
    <mergeCell ref="M8:M10"/>
    <mergeCell ref="E5:E7"/>
    <mergeCell ref="N8:N10"/>
    <mergeCell ref="N5:N7"/>
    <mergeCell ref="J5:J7"/>
    <mergeCell ref="H5:H7"/>
    <mergeCell ref="C11:D11"/>
    <mergeCell ref="E8:E10"/>
    <mergeCell ref="K42:K45"/>
    <mergeCell ref="L42:L45"/>
    <mergeCell ref="B37:C37"/>
    <mergeCell ref="B39:N39"/>
    <mergeCell ref="J8:J10"/>
    <mergeCell ref="H8:H10"/>
    <mergeCell ref="C35:O35"/>
    <mergeCell ref="C59:M59"/>
    <mergeCell ref="E42:E45"/>
    <mergeCell ref="M42:M45"/>
    <mergeCell ref="N42:N45"/>
    <mergeCell ref="C46:D46"/>
    <mergeCell ref="C42:D45"/>
    <mergeCell ref="J42:J45"/>
    <mergeCell ref="H42:H45"/>
    <mergeCell ref="O5:O10"/>
    <mergeCell ref="K5:K7"/>
    <mergeCell ref="L5:L7"/>
    <mergeCell ref="K8:K10"/>
    <mergeCell ref="L8:L10"/>
    <mergeCell ref="M5:M7"/>
    <mergeCell ref="B3:L3"/>
    <mergeCell ref="I5:I7"/>
    <mergeCell ref="I8:I10"/>
    <mergeCell ref="I42:I45"/>
    <mergeCell ref="F5:F7"/>
    <mergeCell ref="F8:F10"/>
    <mergeCell ref="F42:F45"/>
    <mergeCell ref="G5:G7"/>
    <mergeCell ref="G8:G10"/>
    <mergeCell ref="G42:G45"/>
  </mergeCells>
  <conditionalFormatting sqref="E60:N60">
    <cfRule type="cellIs" priority="1" dxfId="0" operator="notEqual" stopIfTrue="1">
      <formula>0</formula>
    </cfRule>
  </conditionalFormatting>
  <printOptions/>
  <pageMargins left="0.39" right="0.5" top="0.57" bottom="1" header="0.38" footer="0.5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85" zoomScaleNormal="85" zoomScalePageLayoutView="0" workbookViewId="0" topLeftCell="A1">
      <selection activeCell="M30" sqref="M30:N31"/>
    </sheetView>
  </sheetViews>
  <sheetFormatPr defaultColWidth="9.140625" defaultRowHeight="12.75"/>
  <cols>
    <col min="1" max="1" width="3.7109375" style="0" customWidth="1"/>
    <col min="2" max="2" width="15.140625" style="0" customWidth="1"/>
    <col min="3" max="3" width="10.00390625" style="0" customWidth="1"/>
    <col min="4" max="4" width="13.7109375" style="0" customWidth="1"/>
    <col min="5" max="6" width="14.140625" style="0" customWidth="1"/>
    <col min="7" max="7" width="10.8515625" style="0" bestFit="1" customWidth="1"/>
    <col min="8" max="15" width="10.7109375" style="0" customWidth="1"/>
    <col min="16" max="16" width="16.8515625" style="0" customWidth="1"/>
    <col min="17" max="17" width="4.7109375" style="0" customWidth="1"/>
  </cols>
  <sheetData>
    <row r="1" spans="1:18" s="443" customFormat="1" ht="21.75" customHeight="1">
      <c r="A1" s="439" t="s">
        <v>212</v>
      </c>
      <c r="B1" s="440"/>
      <c r="C1" s="440"/>
      <c r="D1" s="440"/>
      <c r="E1" s="441"/>
      <c r="F1" s="441"/>
      <c r="G1" s="440"/>
      <c r="H1" s="435"/>
      <c r="I1" s="442"/>
      <c r="J1" s="442"/>
      <c r="K1" s="442"/>
      <c r="L1" s="442"/>
      <c r="M1" s="442"/>
      <c r="N1" s="442"/>
      <c r="O1" s="442"/>
      <c r="P1" s="442"/>
      <c r="Q1" s="442"/>
      <c r="R1" s="442"/>
    </row>
    <row r="2" spans="1:18" ht="30" customHeight="1" thickBot="1">
      <c r="A2" s="282"/>
      <c r="B2" s="548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431"/>
      <c r="O2" s="27"/>
      <c r="P2" s="27"/>
      <c r="Q2" s="27"/>
      <c r="R2" s="27"/>
    </row>
    <row r="3" spans="1:18" ht="12.75" customHeight="1" thickBot="1">
      <c r="A3" s="636" t="s">
        <v>191</v>
      </c>
      <c r="B3" s="615" t="s">
        <v>192</v>
      </c>
      <c r="C3" s="608" t="s">
        <v>193</v>
      </c>
      <c r="D3" s="625" t="s">
        <v>211</v>
      </c>
      <c r="E3" s="615" t="s">
        <v>194</v>
      </c>
      <c r="F3" s="617" t="s">
        <v>267</v>
      </c>
      <c r="G3" s="631" t="s">
        <v>195</v>
      </c>
      <c r="H3" s="632"/>
      <c r="I3" s="632"/>
      <c r="J3" s="632"/>
      <c r="K3" s="632"/>
      <c r="L3" s="633"/>
      <c r="M3" s="633"/>
      <c r="N3" s="314"/>
      <c r="O3" s="314"/>
      <c r="P3" s="634" t="s">
        <v>196</v>
      </c>
      <c r="Q3" s="1"/>
      <c r="R3" s="1"/>
    </row>
    <row r="4" spans="1:18" ht="38.25" customHeight="1" thickBot="1">
      <c r="A4" s="637"/>
      <c r="B4" s="609"/>
      <c r="C4" s="609"/>
      <c r="D4" s="626"/>
      <c r="E4" s="616"/>
      <c r="F4" s="618"/>
      <c r="G4" s="283" t="s">
        <v>197</v>
      </c>
      <c r="H4" s="283" t="s">
        <v>308</v>
      </c>
      <c r="I4" s="283" t="s">
        <v>293</v>
      </c>
      <c r="J4" s="283" t="s">
        <v>309</v>
      </c>
      <c r="K4" s="415" t="s">
        <v>310</v>
      </c>
      <c r="L4" s="458" t="s">
        <v>311</v>
      </c>
      <c r="M4" s="459" t="s">
        <v>294</v>
      </c>
      <c r="N4" s="459" t="s">
        <v>312</v>
      </c>
      <c r="O4" s="460" t="s">
        <v>313</v>
      </c>
      <c r="P4" s="635"/>
      <c r="Q4" s="1"/>
      <c r="R4" s="1"/>
    </row>
    <row r="5" spans="1:18" ht="13.5" thickBot="1">
      <c r="A5" s="284">
        <v>1</v>
      </c>
      <c r="B5" s="285">
        <v>2</v>
      </c>
      <c r="C5" s="285">
        <v>3</v>
      </c>
      <c r="D5" s="286">
        <v>4</v>
      </c>
      <c r="E5" s="285">
        <v>5</v>
      </c>
      <c r="F5" s="285">
        <v>6</v>
      </c>
      <c r="G5" s="285">
        <v>7</v>
      </c>
      <c r="H5" s="285">
        <v>8</v>
      </c>
      <c r="I5" s="285">
        <v>9</v>
      </c>
      <c r="J5" s="285">
        <v>10</v>
      </c>
      <c r="K5" s="416">
        <v>11</v>
      </c>
      <c r="L5" s="455"/>
      <c r="M5" s="456">
        <v>12</v>
      </c>
      <c r="N5" s="456"/>
      <c r="O5" s="457">
        <v>13</v>
      </c>
      <c r="P5" s="417">
        <v>14</v>
      </c>
      <c r="Q5" s="1"/>
      <c r="R5" s="1"/>
    </row>
    <row r="6" spans="1:18" ht="15" thickBot="1">
      <c r="A6" s="619" t="s">
        <v>198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1"/>
      <c r="M6" s="621"/>
      <c r="N6" s="621"/>
      <c r="O6" s="621"/>
      <c r="P6" s="622"/>
      <c r="Q6" s="1"/>
      <c r="R6" s="1"/>
    </row>
    <row r="7" spans="1:18" s="287" customFormat="1" ht="15" thickBot="1">
      <c r="A7" s="623" t="s">
        <v>199</v>
      </c>
      <c r="B7" s="624"/>
      <c r="C7" s="624"/>
      <c r="D7" s="624"/>
      <c r="E7" s="624"/>
      <c r="F7" s="624"/>
      <c r="G7" s="303">
        <f aca="true" t="shared" si="0" ref="G7:N7">SUM(G8:G10)</f>
        <v>0</v>
      </c>
      <c r="H7" s="303">
        <f t="shared" si="0"/>
        <v>0</v>
      </c>
      <c r="I7" s="303">
        <f t="shared" si="0"/>
        <v>0</v>
      </c>
      <c r="J7" s="303">
        <f t="shared" si="0"/>
        <v>0</v>
      </c>
      <c r="K7" s="418">
        <f t="shared" si="0"/>
        <v>0</v>
      </c>
      <c r="L7" s="449">
        <f t="shared" si="0"/>
        <v>0</v>
      </c>
      <c r="M7" s="450">
        <f t="shared" si="0"/>
        <v>0</v>
      </c>
      <c r="N7" s="450">
        <f t="shared" si="0"/>
        <v>0</v>
      </c>
      <c r="O7" s="451">
        <f>SUM(O8:O10)</f>
        <v>0</v>
      </c>
      <c r="P7" s="300"/>
      <c r="Q7" s="18"/>
      <c r="R7" s="18"/>
    </row>
    <row r="8" spans="1:18" ht="12.75">
      <c r="A8" s="289">
        <v>1</v>
      </c>
      <c r="B8" s="290"/>
      <c r="C8" s="291"/>
      <c r="D8" s="292"/>
      <c r="E8" s="288"/>
      <c r="F8" s="288"/>
      <c r="G8" s="293"/>
      <c r="H8" s="293"/>
      <c r="I8" s="293"/>
      <c r="J8" s="293"/>
      <c r="K8" s="419"/>
      <c r="L8" s="446"/>
      <c r="M8" s="447"/>
      <c r="N8" s="447"/>
      <c r="O8" s="448"/>
      <c r="P8" s="420"/>
      <c r="Q8" s="1"/>
      <c r="R8" s="1"/>
    </row>
    <row r="9" spans="1:18" ht="12.75">
      <c r="A9" s="289">
        <v>2</v>
      </c>
      <c r="B9" s="290"/>
      <c r="C9" s="291"/>
      <c r="D9" s="292"/>
      <c r="E9" s="288"/>
      <c r="F9" s="288"/>
      <c r="G9" s="293"/>
      <c r="H9" s="293"/>
      <c r="I9" s="293"/>
      <c r="J9" s="293"/>
      <c r="K9" s="419"/>
      <c r="L9" s="422"/>
      <c r="M9" s="293"/>
      <c r="N9" s="293"/>
      <c r="O9" s="294"/>
      <c r="P9" s="420"/>
      <c r="Q9" s="1"/>
      <c r="R9" s="1"/>
    </row>
    <row r="10" spans="1:18" ht="13.5" thickBot="1">
      <c r="A10" s="295" t="s">
        <v>200</v>
      </c>
      <c r="B10" s="6"/>
      <c r="C10" s="6"/>
      <c r="D10" s="6"/>
      <c r="E10" s="6"/>
      <c r="F10" s="6"/>
      <c r="G10" s="6"/>
      <c r="H10" s="6"/>
      <c r="I10" s="6"/>
      <c r="J10" s="6"/>
      <c r="K10" s="312"/>
      <c r="L10" s="5"/>
      <c r="M10" s="6"/>
      <c r="N10" s="6"/>
      <c r="O10" s="7"/>
      <c r="P10" s="421"/>
      <c r="Q10" s="1"/>
      <c r="R10" s="1"/>
    </row>
    <row r="11" spans="1:18" ht="15" thickBot="1">
      <c r="A11" s="619" t="s">
        <v>201</v>
      </c>
      <c r="B11" s="620"/>
      <c r="C11" s="620"/>
      <c r="D11" s="620"/>
      <c r="E11" s="620"/>
      <c r="F11" s="620"/>
      <c r="G11" s="620"/>
      <c r="H11" s="620"/>
      <c r="I11" s="620"/>
      <c r="J11" s="620"/>
      <c r="K11" s="620"/>
      <c r="L11" s="621"/>
      <c r="M11" s="621"/>
      <c r="N11" s="621"/>
      <c r="O11" s="621"/>
      <c r="P11" s="622"/>
      <c r="Q11" s="1"/>
      <c r="R11" s="1"/>
    </row>
    <row r="12" spans="1:18" s="287" customFormat="1" ht="15" thickBot="1">
      <c r="A12" s="623" t="s">
        <v>199</v>
      </c>
      <c r="B12" s="624"/>
      <c r="C12" s="624"/>
      <c r="D12" s="624"/>
      <c r="E12" s="624"/>
      <c r="F12" s="624"/>
      <c r="G12" s="303">
        <f aca="true" t="shared" si="1" ref="G12:N12">SUM(G13:G15)</f>
        <v>0</v>
      </c>
      <c r="H12" s="303">
        <f t="shared" si="1"/>
        <v>0</v>
      </c>
      <c r="I12" s="303">
        <f t="shared" si="1"/>
        <v>0</v>
      </c>
      <c r="J12" s="303">
        <f t="shared" si="1"/>
        <v>0</v>
      </c>
      <c r="K12" s="418">
        <f t="shared" si="1"/>
        <v>0</v>
      </c>
      <c r="L12" s="449">
        <f t="shared" si="1"/>
        <v>0</v>
      </c>
      <c r="M12" s="450">
        <f t="shared" si="1"/>
        <v>0</v>
      </c>
      <c r="N12" s="450">
        <f t="shared" si="1"/>
        <v>0</v>
      </c>
      <c r="O12" s="451">
        <f>SUM(O13:O15)</f>
        <v>0</v>
      </c>
      <c r="P12" s="300"/>
      <c r="Q12" s="18"/>
      <c r="R12" s="18"/>
    </row>
    <row r="13" spans="1:18" ht="12.75">
      <c r="A13" s="289">
        <v>1</v>
      </c>
      <c r="B13" s="290"/>
      <c r="C13" s="291"/>
      <c r="D13" s="292"/>
      <c r="E13" s="288"/>
      <c r="F13" s="288"/>
      <c r="G13" s="293"/>
      <c r="H13" s="293"/>
      <c r="I13" s="293"/>
      <c r="J13" s="293"/>
      <c r="K13" s="419"/>
      <c r="L13" s="446"/>
      <c r="M13" s="447"/>
      <c r="N13" s="447"/>
      <c r="O13" s="448"/>
      <c r="P13" s="420"/>
      <c r="Q13" s="1"/>
      <c r="R13" s="1"/>
    </row>
    <row r="14" spans="1:18" ht="12.75">
      <c r="A14" s="289">
        <v>2</v>
      </c>
      <c r="B14" s="290"/>
      <c r="C14" s="291"/>
      <c r="D14" s="292"/>
      <c r="E14" s="288"/>
      <c r="F14" s="288"/>
      <c r="G14" s="293"/>
      <c r="H14" s="293"/>
      <c r="I14" s="293"/>
      <c r="J14" s="293"/>
      <c r="K14" s="419"/>
      <c r="L14" s="422"/>
      <c r="M14" s="293"/>
      <c r="N14" s="293"/>
      <c r="O14" s="294"/>
      <c r="P14" s="420"/>
      <c r="Q14" s="1"/>
      <c r="R14" s="1"/>
    </row>
    <row r="15" spans="1:18" ht="13.5" thickBot="1">
      <c r="A15" s="295" t="s">
        <v>200</v>
      </c>
      <c r="B15" s="6"/>
      <c r="C15" s="6"/>
      <c r="D15" s="6"/>
      <c r="E15" s="6"/>
      <c r="F15" s="6"/>
      <c r="G15" s="6"/>
      <c r="H15" s="6"/>
      <c r="I15" s="6"/>
      <c r="J15" s="6"/>
      <c r="K15" s="312"/>
      <c r="L15" s="5"/>
      <c r="M15" s="6"/>
      <c r="N15" s="6"/>
      <c r="O15" s="7"/>
      <c r="P15" s="421"/>
      <c r="Q15" s="1"/>
      <c r="R15" s="1"/>
    </row>
    <row r="16" spans="1:18" ht="15" thickBot="1">
      <c r="A16" s="619" t="s">
        <v>202</v>
      </c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1"/>
      <c r="M16" s="621"/>
      <c r="N16" s="621"/>
      <c r="O16" s="621"/>
      <c r="P16" s="622"/>
      <c r="Q16" s="1"/>
      <c r="R16" s="1"/>
    </row>
    <row r="17" spans="1:18" s="287" customFormat="1" ht="15" thickBot="1">
      <c r="A17" s="623" t="s">
        <v>199</v>
      </c>
      <c r="B17" s="624"/>
      <c r="C17" s="624"/>
      <c r="D17" s="624"/>
      <c r="E17" s="624"/>
      <c r="F17" s="624"/>
      <c r="G17" s="303">
        <f aca="true" t="shared" si="2" ref="G17:N17">G19+G24+G29+G34+G39+G44+G49</f>
        <v>0</v>
      </c>
      <c r="H17" s="303">
        <f t="shared" si="2"/>
        <v>0</v>
      </c>
      <c r="I17" s="303">
        <f t="shared" si="2"/>
        <v>0</v>
      </c>
      <c r="J17" s="303">
        <f t="shared" si="2"/>
        <v>0</v>
      </c>
      <c r="K17" s="418">
        <f t="shared" si="2"/>
        <v>0</v>
      </c>
      <c r="L17" s="449">
        <f t="shared" si="2"/>
        <v>0</v>
      </c>
      <c r="M17" s="450">
        <f t="shared" si="2"/>
        <v>0</v>
      </c>
      <c r="N17" s="450">
        <f t="shared" si="2"/>
        <v>0</v>
      </c>
      <c r="O17" s="451">
        <f>O19+O24+O29+O34+O39+O44+O49</f>
        <v>0</v>
      </c>
      <c r="P17" s="300"/>
      <c r="Q17" s="18"/>
      <c r="R17" s="18"/>
    </row>
    <row r="18" spans="1:18" ht="13.5" thickBot="1">
      <c r="A18" s="610" t="s">
        <v>203</v>
      </c>
      <c r="B18" s="611"/>
      <c r="C18" s="611"/>
      <c r="D18" s="611"/>
      <c r="E18" s="611"/>
      <c r="F18" s="611"/>
      <c r="G18" s="611"/>
      <c r="H18" s="611"/>
      <c r="I18" s="611"/>
      <c r="J18" s="611"/>
      <c r="K18" s="611"/>
      <c r="L18" s="606"/>
      <c r="M18" s="606"/>
      <c r="N18" s="606"/>
      <c r="O18" s="606"/>
      <c r="P18" s="612"/>
      <c r="Q18" s="1"/>
      <c r="R18" s="1"/>
    </row>
    <row r="19" spans="1:18" s="287" customFormat="1" ht="12.75">
      <c r="A19" s="613" t="s">
        <v>199</v>
      </c>
      <c r="B19" s="614"/>
      <c r="C19" s="614"/>
      <c r="D19" s="614"/>
      <c r="E19" s="614"/>
      <c r="F19" s="614"/>
      <c r="G19" s="306">
        <f aca="true" t="shared" si="3" ref="G19:N19">SUM(G20:G22)</f>
        <v>0</v>
      </c>
      <c r="H19" s="306">
        <f t="shared" si="3"/>
        <v>0</v>
      </c>
      <c r="I19" s="306">
        <f t="shared" si="3"/>
        <v>0</v>
      </c>
      <c r="J19" s="306">
        <f t="shared" si="3"/>
        <v>0</v>
      </c>
      <c r="K19" s="423">
        <f t="shared" si="3"/>
        <v>0</v>
      </c>
      <c r="L19" s="452">
        <f t="shared" si="3"/>
        <v>0</v>
      </c>
      <c r="M19" s="453">
        <f t="shared" si="3"/>
        <v>0</v>
      </c>
      <c r="N19" s="453">
        <f t="shared" si="3"/>
        <v>0</v>
      </c>
      <c r="O19" s="454">
        <f>SUM(O20:O22)</f>
        <v>0</v>
      </c>
      <c r="P19" s="301"/>
      <c r="Q19" s="18"/>
      <c r="R19" s="18"/>
    </row>
    <row r="20" spans="1:18" ht="12.75">
      <c r="A20" s="289">
        <v>1</v>
      </c>
      <c r="B20" s="290"/>
      <c r="C20" s="304"/>
      <c r="D20" s="305"/>
      <c r="E20" s="288"/>
      <c r="F20" s="288"/>
      <c r="G20" s="293"/>
      <c r="H20" s="293"/>
      <c r="I20" s="293"/>
      <c r="J20" s="293"/>
      <c r="K20" s="419"/>
      <c r="L20" s="422"/>
      <c r="M20" s="293"/>
      <c r="N20" s="293"/>
      <c r="O20" s="294"/>
      <c r="P20" s="420"/>
      <c r="Q20" s="1"/>
      <c r="R20" s="1"/>
    </row>
    <row r="21" spans="1:18" ht="12.75">
      <c r="A21" s="289">
        <v>2</v>
      </c>
      <c r="B21" s="290"/>
      <c r="C21" s="291"/>
      <c r="D21" s="292"/>
      <c r="E21" s="288"/>
      <c r="F21" s="288"/>
      <c r="G21" s="293"/>
      <c r="H21" s="293"/>
      <c r="I21" s="293"/>
      <c r="J21" s="293"/>
      <c r="K21" s="419"/>
      <c r="L21" s="422"/>
      <c r="M21" s="293"/>
      <c r="N21" s="293"/>
      <c r="O21" s="294"/>
      <c r="P21" s="420"/>
      <c r="Q21" s="1"/>
      <c r="R21" s="1"/>
    </row>
    <row r="22" spans="1:18" ht="13.5" thickBot="1">
      <c r="A22" s="295" t="s">
        <v>200</v>
      </c>
      <c r="B22" s="6"/>
      <c r="C22" s="6"/>
      <c r="D22" s="6"/>
      <c r="E22" s="6"/>
      <c r="F22" s="6"/>
      <c r="G22" s="6"/>
      <c r="H22" s="6"/>
      <c r="I22" s="6"/>
      <c r="J22" s="6"/>
      <c r="K22" s="312"/>
      <c r="L22" s="5"/>
      <c r="M22" s="6"/>
      <c r="N22" s="6"/>
      <c r="O22" s="7"/>
      <c r="P22" s="421"/>
      <c r="Q22" s="1"/>
      <c r="R22" s="1"/>
    </row>
    <row r="23" spans="1:18" ht="13.5" thickBot="1">
      <c r="A23" s="610" t="s">
        <v>204</v>
      </c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06"/>
      <c r="M23" s="606"/>
      <c r="N23" s="606"/>
      <c r="O23" s="606"/>
      <c r="P23" s="612"/>
      <c r="Q23" s="1"/>
      <c r="R23" s="1"/>
    </row>
    <row r="24" spans="1:18" s="287" customFormat="1" ht="12.75">
      <c r="A24" s="613" t="s">
        <v>199</v>
      </c>
      <c r="B24" s="614"/>
      <c r="C24" s="614"/>
      <c r="D24" s="614"/>
      <c r="E24" s="614"/>
      <c r="F24" s="614"/>
      <c r="G24" s="306">
        <f aca="true" t="shared" si="4" ref="G24:N24">SUM(G25:G27)</f>
        <v>0</v>
      </c>
      <c r="H24" s="306">
        <f t="shared" si="4"/>
        <v>0</v>
      </c>
      <c r="I24" s="306">
        <f t="shared" si="4"/>
        <v>0</v>
      </c>
      <c r="J24" s="306">
        <f t="shared" si="4"/>
        <v>0</v>
      </c>
      <c r="K24" s="423">
        <f t="shared" si="4"/>
        <v>0</v>
      </c>
      <c r="L24" s="452">
        <f t="shared" si="4"/>
        <v>0</v>
      </c>
      <c r="M24" s="453">
        <f t="shared" si="4"/>
        <v>0</v>
      </c>
      <c r="N24" s="453">
        <f t="shared" si="4"/>
        <v>0</v>
      </c>
      <c r="O24" s="454">
        <f>SUM(O25:O27)</f>
        <v>0</v>
      </c>
      <c r="P24" s="301"/>
      <c r="Q24" s="18"/>
      <c r="R24" s="18"/>
    </row>
    <row r="25" spans="1:18" ht="12.75">
      <c r="A25" s="296" t="s">
        <v>112</v>
      </c>
      <c r="B25" s="297"/>
      <c r="C25" s="297"/>
      <c r="D25" s="297"/>
      <c r="E25" s="298"/>
      <c r="F25" s="298"/>
      <c r="G25" s="293"/>
      <c r="H25" s="293"/>
      <c r="I25" s="293"/>
      <c r="J25" s="293"/>
      <c r="K25" s="419"/>
      <c r="L25" s="422"/>
      <c r="M25" s="293"/>
      <c r="N25" s="293"/>
      <c r="O25" s="294"/>
      <c r="P25" s="425"/>
      <c r="Q25" s="1"/>
      <c r="R25" s="1"/>
    </row>
    <row r="26" spans="1:18" ht="12.75">
      <c r="A26" s="289">
        <v>2</v>
      </c>
      <c r="B26" s="290"/>
      <c r="C26" s="291"/>
      <c r="D26" s="292"/>
      <c r="E26" s="288"/>
      <c r="F26" s="288"/>
      <c r="G26" s="293"/>
      <c r="H26" s="293"/>
      <c r="I26" s="293"/>
      <c r="J26" s="293"/>
      <c r="K26" s="419"/>
      <c r="L26" s="422"/>
      <c r="M26" s="293"/>
      <c r="N26" s="293"/>
      <c r="O26" s="294"/>
      <c r="P26" s="420"/>
      <c r="Q26" s="1"/>
      <c r="R26" s="1"/>
    </row>
    <row r="27" spans="1:18" ht="13.5" thickBot="1">
      <c r="A27" s="295" t="s">
        <v>200</v>
      </c>
      <c r="B27" s="6"/>
      <c r="C27" s="6"/>
      <c r="D27" s="6"/>
      <c r="E27" s="6"/>
      <c r="F27" s="6"/>
      <c r="G27" s="307"/>
      <c r="H27" s="307"/>
      <c r="I27" s="307"/>
      <c r="J27" s="307"/>
      <c r="K27" s="424"/>
      <c r="L27" s="426"/>
      <c r="M27" s="307"/>
      <c r="N27" s="307"/>
      <c r="O27" s="427"/>
      <c r="P27" s="421"/>
      <c r="Q27" s="1"/>
      <c r="R27" s="1"/>
    </row>
    <row r="28" spans="1:18" ht="13.5" thickBot="1">
      <c r="A28" s="610" t="s">
        <v>205</v>
      </c>
      <c r="B28" s="611"/>
      <c r="C28" s="611"/>
      <c r="D28" s="611"/>
      <c r="E28" s="611"/>
      <c r="F28" s="611"/>
      <c r="G28" s="611"/>
      <c r="H28" s="611"/>
      <c r="I28" s="611"/>
      <c r="J28" s="611"/>
      <c r="K28" s="611"/>
      <c r="L28" s="606"/>
      <c r="M28" s="606"/>
      <c r="N28" s="606"/>
      <c r="O28" s="606"/>
      <c r="P28" s="612"/>
      <c r="Q28" s="1"/>
      <c r="R28" s="1"/>
    </row>
    <row r="29" spans="1:18" s="287" customFormat="1" ht="12.75">
      <c r="A29" s="613" t="s">
        <v>199</v>
      </c>
      <c r="B29" s="614"/>
      <c r="C29" s="614"/>
      <c r="D29" s="614"/>
      <c r="E29" s="614"/>
      <c r="F29" s="614"/>
      <c r="G29" s="306">
        <f aca="true" t="shared" si="5" ref="G29:N29">SUM(G30:G32)</f>
        <v>0</v>
      </c>
      <c r="H29" s="306">
        <f t="shared" si="5"/>
        <v>0</v>
      </c>
      <c r="I29" s="306">
        <f t="shared" si="5"/>
        <v>0</v>
      </c>
      <c r="J29" s="306">
        <f t="shared" si="5"/>
        <v>0</v>
      </c>
      <c r="K29" s="423">
        <f t="shared" si="5"/>
        <v>0</v>
      </c>
      <c r="L29" s="452">
        <f t="shared" si="5"/>
        <v>0</v>
      </c>
      <c r="M29" s="453">
        <f t="shared" si="5"/>
        <v>0</v>
      </c>
      <c r="N29" s="453">
        <f t="shared" si="5"/>
        <v>0</v>
      </c>
      <c r="O29" s="454">
        <f>SUM(O30:O32)</f>
        <v>0</v>
      </c>
      <c r="P29" s="301"/>
      <c r="Q29" s="18"/>
      <c r="R29" s="18"/>
    </row>
    <row r="30" spans="1:18" ht="12.75">
      <c r="A30" s="296" t="s">
        <v>112</v>
      </c>
      <c r="B30" s="297"/>
      <c r="C30" s="297"/>
      <c r="D30" s="297"/>
      <c r="E30" s="298"/>
      <c r="F30" s="298"/>
      <c r="G30" s="293"/>
      <c r="H30" s="293"/>
      <c r="I30" s="293"/>
      <c r="J30" s="293"/>
      <c r="K30" s="419"/>
      <c r="L30" s="422"/>
      <c r="M30" s="293"/>
      <c r="N30" s="293"/>
      <c r="O30" s="294"/>
      <c r="P30" s="425"/>
      <c r="Q30" s="1"/>
      <c r="R30" s="1"/>
    </row>
    <row r="31" spans="1:18" ht="12.75">
      <c r="A31" s="289">
        <v>2</v>
      </c>
      <c r="B31" s="290"/>
      <c r="C31" s="291"/>
      <c r="D31" s="292"/>
      <c r="E31" s="288"/>
      <c r="F31" s="288"/>
      <c r="G31" s="293"/>
      <c r="H31" s="293"/>
      <c r="I31" s="293"/>
      <c r="J31" s="293"/>
      <c r="K31" s="419"/>
      <c r="L31" s="422"/>
      <c r="M31" s="293"/>
      <c r="N31" s="293"/>
      <c r="O31" s="294"/>
      <c r="P31" s="420"/>
      <c r="Q31" s="1"/>
      <c r="R31" s="1"/>
    </row>
    <row r="32" spans="1:16" ht="13.5" thickBot="1">
      <c r="A32" s="295" t="s">
        <v>200</v>
      </c>
      <c r="B32" s="6"/>
      <c r="C32" s="6"/>
      <c r="D32" s="6"/>
      <c r="E32" s="6"/>
      <c r="F32" s="6"/>
      <c r="G32" s="307"/>
      <c r="H32" s="307"/>
      <c r="I32" s="307"/>
      <c r="J32" s="307"/>
      <c r="K32" s="424"/>
      <c r="L32" s="426"/>
      <c r="M32" s="307"/>
      <c r="N32" s="307"/>
      <c r="O32" s="427"/>
      <c r="P32" s="421"/>
    </row>
    <row r="33" spans="1:18" ht="13.5" thickBot="1">
      <c r="A33" s="604" t="s">
        <v>206</v>
      </c>
      <c r="B33" s="605"/>
      <c r="C33" s="605"/>
      <c r="D33" s="605"/>
      <c r="E33" s="605"/>
      <c r="F33" s="605"/>
      <c r="G33" s="605"/>
      <c r="H33" s="605"/>
      <c r="I33" s="605"/>
      <c r="J33" s="605"/>
      <c r="K33" s="605"/>
      <c r="L33" s="606"/>
      <c r="M33" s="606"/>
      <c r="N33" s="606"/>
      <c r="O33" s="606"/>
      <c r="P33" s="607"/>
      <c r="Q33" s="1"/>
      <c r="R33" s="1"/>
    </row>
    <row r="34" spans="1:18" s="287" customFormat="1" ht="12.75">
      <c r="A34" s="613" t="s">
        <v>199</v>
      </c>
      <c r="B34" s="614"/>
      <c r="C34" s="614"/>
      <c r="D34" s="614"/>
      <c r="E34" s="614"/>
      <c r="F34" s="614"/>
      <c r="G34" s="306">
        <f aca="true" t="shared" si="6" ref="G34:N34">SUM(G35:G37)</f>
        <v>0</v>
      </c>
      <c r="H34" s="306">
        <f t="shared" si="6"/>
        <v>0</v>
      </c>
      <c r="I34" s="306">
        <f t="shared" si="6"/>
        <v>0</v>
      </c>
      <c r="J34" s="306">
        <f t="shared" si="6"/>
        <v>0</v>
      </c>
      <c r="K34" s="423">
        <f t="shared" si="6"/>
        <v>0</v>
      </c>
      <c r="L34" s="452">
        <f t="shared" si="6"/>
        <v>0</v>
      </c>
      <c r="M34" s="453">
        <f t="shared" si="6"/>
        <v>0</v>
      </c>
      <c r="N34" s="453">
        <f t="shared" si="6"/>
        <v>0</v>
      </c>
      <c r="O34" s="454">
        <f>SUM(O35:O37)</f>
        <v>0</v>
      </c>
      <c r="P34" s="301"/>
      <c r="Q34" s="18"/>
      <c r="R34" s="18"/>
    </row>
    <row r="35" spans="1:18" ht="12.75">
      <c r="A35" s="296" t="s">
        <v>112</v>
      </c>
      <c r="B35" s="297"/>
      <c r="C35" s="297"/>
      <c r="D35" s="297"/>
      <c r="E35" s="298"/>
      <c r="F35" s="298"/>
      <c r="G35" s="293"/>
      <c r="H35" s="293"/>
      <c r="I35" s="293"/>
      <c r="J35" s="293"/>
      <c r="K35" s="419"/>
      <c r="L35" s="422"/>
      <c r="M35" s="293"/>
      <c r="N35" s="293"/>
      <c r="O35" s="294"/>
      <c r="P35" s="425"/>
      <c r="Q35" s="1"/>
      <c r="R35" s="1"/>
    </row>
    <row r="36" spans="1:18" ht="12.75">
      <c r="A36" s="289">
        <v>2</v>
      </c>
      <c r="B36" s="290"/>
      <c r="C36" s="291"/>
      <c r="D36" s="292"/>
      <c r="E36" s="288"/>
      <c r="F36" s="288"/>
      <c r="G36" s="293"/>
      <c r="H36" s="293"/>
      <c r="I36" s="293"/>
      <c r="J36" s="293"/>
      <c r="K36" s="419"/>
      <c r="L36" s="422"/>
      <c r="M36" s="293"/>
      <c r="N36" s="293"/>
      <c r="O36" s="294"/>
      <c r="P36" s="420"/>
      <c r="Q36" s="1"/>
      <c r="R36" s="1"/>
    </row>
    <row r="37" spans="1:16" ht="13.5" thickBot="1">
      <c r="A37" s="295" t="s">
        <v>200</v>
      </c>
      <c r="B37" s="6"/>
      <c r="C37" s="6"/>
      <c r="D37" s="6"/>
      <c r="E37" s="6"/>
      <c r="F37" s="6"/>
      <c r="G37" s="307"/>
      <c r="H37" s="307"/>
      <c r="I37" s="307"/>
      <c r="J37" s="307"/>
      <c r="K37" s="424"/>
      <c r="L37" s="426"/>
      <c r="M37" s="307"/>
      <c r="N37" s="307"/>
      <c r="O37" s="427"/>
      <c r="P37" s="421"/>
    </row>
    <row r="38" spans="1:18" ht="13.5" thickBot="1">
      <c r="A38" s="610" t="s">
        <v>207</v>
      </c>
      <c r="B38" s="611"/>
      <c r="C38" s="611"/>
      <c r="D38" s="611"/>
      <c r="E38" s="611"/>
      <c r="F38" s="611"/>
      <c r="G38" s="611"/>
      <c r="H38" s="611"/>
      <c r="I38" s="611"/>
      <c r="J38" s="611"/>
      <c r="K38" s="611"/>
      <c r="L38" s="606"/>
      <c r="M38" s="606"/>
      <c r="N38" s="606"/>
      <c r="O38" s="606"/>
      <c r="P38" s="612"/>
      <c r="Q38" s="1"/>
      <c r="R38" s="1"/>
    </row>
    <row r="39" spans="1:18" s="287" customFormat="1" ht="12.75">
      <c r="A39" s="613" t="s">
        <v>199</v>
      </c>
      <c r="B39" s="614"/>
      <c r="C39" s="614"/>
      <c r="D39" s="614"/>
      <c r="E39" s="614"/>
      <c r="F39" s="614"/>
      <c r="G39" s="306">
        <f aca="true" t="shared" si="7" ref="G39:N39">SUM(G40:G42)</f>
        <v>0</v>
      </c>
      <c r="H39" s="306">
        <f t="shared" si="7"/>
        <v>0</v>
      </c>
      <c r="I39" s="306">
        <f t="shared" si="7"/>
        <v>0</v>
      </c>
      <c r="J39" s="306">
        <f t="shared" si="7"/>
        <v>0</v>
      </c>
      <c r="K39" s="423">
        <f t="shared" si="7"/>
        <v>0</v>
      </c>
      <c r="L39" s="452">
        <f t="shared" si="7"/>
        <v>0</v>
      </c>
      <c r="M39" s="453">
        <f t="shared" si="7"/>
        <v>0</v>
      </c>
      <c r="N39" s="453">
        <f t="shared" si="7"/>
        <v>0</v>
      </c>
      <c r="O39" s="454">
        <f>SUM(O40:O42)</f>
        <v>0</v>
      </c>
      <c r="P39" s="301"/>
      <c r="Q39" s="18"/>
      <c r="R39" s="18"/>
    </row>
    <row r="40" spans="1:18" ht="12.75">
      <c r="A40" s="296" t="s">
        <v>112</v>
      </c>
      <c r="B40" s="297"/>
      <c r="C40" s="297"/>
      <c r="D40" s="297"/>
      <c r="E40" s="298"/>
      <c r="F40" s="298"/>
      <c r="G40" s="293"/>
      <c r="H40" s="293"/>
      <c r="I40" s="293"/>
      <c r="J40" s="293"/>
      <c r="K40" s="419"/>
      <c r="L40" s="422"/>
      <c r="M40" s="293"/>
      <c r="N40" s="293"/>
      <c r="O40" s="294"/>
      <c r="P40" s="425"/>
      <c r="Q40" s="1"/>
      <c r="R40" s="1"/>
    </row>
    <row r="41" spans="1:18" ht="12.75">
      <c r="A41" s="289">
        <v>2</v>
      </c>
      <c r="B41" s="290"/>
      <c r="C41" s="291"/>
      <c r="D41" s="292"/>
      <c r="E41" s="288"/>
      <c r="F41" s="288"/>
      <c r="G41" s="293"/>
      <c r="H41" s="293"/>
      <c r="I41" s="293"/>
      <c r="J41" s="293"/>
      <c r="K41" s="419"/>
      <c r="L41" s="422"/>
      <c r="M41" s="293"/>
      <c r="N41" s="293"/>
      <c r="O41" s="294"/>
      <c r="P41" s="420"/>
      <c r="Q41" s="1"/>
      <c r="R41" s="1"/>
    </row>
    <row r="42" spans="1:16" ht="13.5" thickBot="1">
      <c r="A42" s="295" t="s">
        <v>200</v>
      </c>
      <c r="B42" s="6"/>
      <c r="C42" s="6"/>
      <c r="D42" s="6"/>
      <c r="E42" s="6"/>
      <c r="F42" s="6"/>
      <c r="G42" s="307"/>
      <c r="H42" s="307"/>
      <c r="I42" s="307"/>
      <c r="J42" s="307"/>
      <c r="K42" s="424"/>
      <c r="L42" s="426"/>
      <c r="M42" s="307"/>
      <c r="N42" s="307"/>
      <c r="O42" s="427"/>
      <c r="P42" s="421"/>
    </row>
    <row r="43" spans="1:18" ht="13.5" thickBot="1">
      <c r="A43" s="610" t="s">
        <v>208</v>
      </c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06"/>
      <c r="M43" s="606"/>
      <c r="N43" s="606"/>
      <c r="O43" s="606"/>
      <c r="P43" s="612"/>
      <c r="Q43" s="1"/>
      <c r="R43" s="1"/>
    </row>
    <row r="44" spans="1:18" s="287" customFormat="1" ht="12.75">
      <c r="A44" s="613" t="s">
        <v>199</v>
      </c>
      <c r="B44" s="614"/>
      <c r="C44" s="614"/>
      <c r="D44" s="614"/>
      <c r="E44" s="614"/>
      <c r="F44" s="614"/>
      <c r="G44" s="306">
        <f aca="true" t="shared" si="8" ref="G44:N44">SUM(G45:G47)</f>
        <v>0</v>
      </c>
      <c r="H44" s="306">
        <f t="shared" si="8"/>
        <v>0</v>
      </c>
      <c r="I44" s="306">
        <f t="shared" si="8"/>
        <v>0</v>
      </c>
      <c r="J44" s="306">
        <f t="shared" si="8"/>
        <v>0</v>
      </c>
      <c r="K44" s="423">
        <f t="shared" si="8"/>
        <v>0</v>
      </c>
      <c r="L44" s="452">
        <f t="shared" si="8"/>
        <v>0</v>
      </c>
      <c r="M44" s="453">
        <f t="shared" si="8"/>
        <v>0</v>
      </c>
      <c r="N44" s="453">
        <f t="shared" si="8"/>
        <v>0</v>
      </c>
      <c r="O44" s="454">
        <f>SUM(O45:O47)</f>
        <v>0</v>
      </c>
      <c r="P44" s="301"/>
      <c r="Q44" s="18"/>
      <c r="R44" s="18"/>
    </row>
    <row r="45" spans="1:18" ht="12.75">
      <c r="A45" s="296" t="s">
        <v>112</v>
      </c>
      <c r="B45" s="297"/>
      <c r="C45" s="297"/>
      <c r="D45" s="297"/>
      <c r="E45" s="298"/>
      <c r="F45" s="298"/>
      <c r="G45" s="293"/>
      <c r="H45" s="293"/>
      <c r="I45" s="293"/>
      <c r="J45" s="293"/>
      <c r="K45" s="419"/>
      <c r="L45" s="422"/>
      <c r="M45" s="293"/>
      <c r="N45" s="293"/>
      <c r="O45" s="294"/>
      <c r="P45" s="425"/>
      <c r="Q45" s="1"/>
      <c r="R45" s="1"/>
    </row>
    <row r="46" spans="1:18" ht="12.75">
      <c r="A46" s="289">
        <v>2</v>
      </c>
      <c r="B46" s="290"/>
      <c r="C46" s="291"/>
      <c r="D46" s="292"/>
      <c r="E46" s="288"/>
      <c r="F46" s="288"/>
      <c r="G46" s="293"/>
      <c r="H46" s="293"/>
      <c r="I46" s="293"/>
      <c r="J46" s="293"/>
      <c r="K46" s="419"/>
      <c r="L46" s="422"/>
      <c r="M46" s="293"/>
      <c r="N46" s="293"/>
      <c r="O46" s="294"/>
      <c r="P46" s="420"/>
      <c r="Q46" s="1"/>
      <c r="R46" s="1"/>
    </row>
    <row r="47" spans="1:16" ht="13.5" thickBot="1">
      <c r="A47" s="295" t="s">
        <v>200</v>
      </c>
      <c r="B47" s="6"/>
      <c r="C47" s="6"/>
      <c r="D47" s="6"/>
      <c r="E47" s="6"/>
      <c r="F47" s="6"/>
      <c r="G47" s="307"/>
      <c r="H47" s="307"/>
      <c r="I47" s="307"/>
      <c r="J47" s="307"/>
      <c r="K47" s="424"/>
      <c r="L47" s="426"/>
      <c r="M47" s="307"/>
      <c r="N47" s="307"/>
      <c r="O47" s="427"/>
      <c r="P47" s="421"/>
    </row>
    <row r="48" spans="1:18" ht="13.5" thickBot="1">
      <c r="A48" s="610" t="s">
        <v>209</v>
      </c>
      <c r="B48" s="611"/>
      <c r="C48" s="611"/>
      <c r="D48" s="611"/>
      <c r="E48" s="611"/>
      <c r="F48" s="611"/>
      <c r="G48" s="611"/>
      <c r="H48" s="611"/>
      <c r="I48" s="611"/>
      <c r="J48" s="611"/>
      <c r="K48" s="611"/>
      <c r="L48" s="606"/>
      <c r="M48" s="606"/>
      <c r="N48" s="606"/>
      <c r="O48" s="606"/>
      <c r="P48" s="612"/>
      <c r="Q48" s="1"/>
      <c r="R48" s="1"/>
    </row>
    <row r="49" spans="1:18" s="287" customFormat="1" ht="12.75">
      <c r="A49" s="613" t="s">
        <v>199</v>
      </c>
      <c r="B49" s="614"/>
      <c r="C49" s="614"/>
      <c r="D49" s="614"/>
      <c r="E49" s="614"/>
      <c r="F49" s="614"/>
      <c r="G49" s="306">
        <f aca="true" t="shared" si="9" ref="G49:N49">SUM(G50:G52)</f>
        <v>0</v>
      </c>
      <c r="H49" s="306">
        <f t="shared" si="9"/>
        <v>0</v>
      </c>
      <c r="I49" s="306">
        <f t="shared" si="9"/>
        <v>0</v>
      </c>
      <c r="J49" s="306">
        <f t="shared" si="9"/>
        <v>0</v>
      </c>
      <c r="K49" s="423">
        <f t="shared" si="9"/>
        <v>0</v>
      </c>
      <c r="L49" s="452">
        <f t="shared" si="9"/>
        <v>0</v>
      </c>
      <c r="M49" s="453">
        <f t="shared" si="9"/>
        <v>0</v>
      </c>
      <c r="N49" s="453">
        <f t="shared" si="9"/>
        <v>0</v>
      </c>
      <c r="O49" s="454">
        <f>SUM(O50:O52)</f>
        <v>0</v>
      </c>
      <c r="P49" s="301"/>
      <c r="Q49" s="18"/>
      <c r="R49" s="18"/>
    </row>
    <row r="50" spans="1:18" ht="12.75">
      <c r="A50" s="296" t="s">
        <v>112</v>
      </c>
      <c r="B50" s="297"/>
      <c r="C50" s="297"/>
      <c r="D50" s="297"/>
      <c r="E50" s="298"/>
      <c r="F50" s="298"/>
      <c r="G50" s="293"/>
      <c r="H50" s="293"/>
      <c r="I50" s="293"/>
      <c r="J50" s="293"/>
      <c r="K50" s="419"/>
      <c r="L50" s="422"/>
      <c r="M50" s="293"/>
      <c r="N50" s="293"/>
      <c r="O50" s="294"/>
      <c r="P50" s="425"/>
      <c r="Q50" s="1"/>
      <c r="R50" s="1"/>
    </row>
    <row r="51" spans="1:18" ht="12.75">
      <c r="A51" s="289">
        <v>2</v>
      </c>
      <c r="B51" s="290"/>
      <c r="C51" s="291"/>
      <c r="D51" s="292"/>
      <c r="E51" s="288"/>
      <c r="F51" s="288"/>
      <c r="G51" s="293"/>
      <c r="H51" s="293"/>
      <c r="I51" s="293"/>
      <c r="J51" s="293"/>
      <c r="K51" s="419"/>
      <c r="L51" s="422"/>
      <c r="M51" s="293"/>
      <c r="N51" s="293"/>
      <c r="O51" s="294"/>
      <c r="P51" s="420"/>
      <c r="Q51" s="1"/>
      <c r="R51" s="1"/>
    </row>
    <row r="52" spans="1:16" ht="13.5" thickBot="1">
      <c r="A52" s="295" t="s">
        <v>200</v>
      </c>
      <c r="B52" s="6"/>
      <c r="C52" s="6"/>
      <c r="D52" s="6"/>
      <c r="E52" s="6"/>
      <c r="F52" s="6"/>
      <c r="G52" s="307"/>
      <c r="H52" s="307"/>
      <c r="I52" s="307"/>
      <c r="J52" s="307"/>
      <c r="K52" s="424"/>
      <c r="L52" s="426"/>
      <c r="M52" s="307"/>
      <c r="N52" s="307"/>
      <c r="O52" s="427"/>
      <c r="P52" s="42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7.25" customHeight="1">
      <c r="A54" s="629" t="s">
        <v>210</v>
      </c>
      <c r="B54" s="630"/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30"/>
      <c r="N54" s="630"/>
      <c r="O54" s="630"/>
      <c r="P54" s="630"/>
      <c r="Q54" s="1"/>
      <c r="R54" s="1"/>
    </row>
    <row r="55" spans="1:18" ht="54.75" customHeight="1">
      <c r="A55" s="629" t="s">
        <v>226</v>
      </c>
      <c r="B55" s="630"/>
      <c r="C55" s="630"/>
      <c r="D55" s="630"/>
      <c r="E55" s="630"/>
      <c r="F55" s="630"/>
      <c r="G55" s="630"/>
      <c r="H55" s="630"/>
      <c r="I55" s="630"/>
      <c r="J55" s="630"/>
      <c r="K55" s="630"/>
      <c r="L55" s="630"/>
      <c r="M55" s="630"/>
      <c r="N55" s="630"/>
      <c r="O55" s="630"/>
      <c r="P55" s="630"/>
      <c r="Q55" s="1"/>
      <c r="R55" s="1"/>
    </row>
    <row r="56" spans="1:18" ht="25.5" customHeight="1">
      <c r="A56" s="627" t="s">
        <v>248</v>
      </c>
      <c r="B56" s="628"/>
      <c r="C56" s="628"/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8"/>
      <c r="O56" s="628"/>
      <c r="P56" s="628"/>
      <c r="Q56" s="1"/>
      <c r="R56" s="1"/>
    </row>
    <row r="57" spans="1:5" ht="12.75">
      <c r="A57" s="299"/>
      <c r="B57" s="411"/>
      <c r="C57" s="403" t="s">
        <v>251</v>
      </c>
      <c r="D57" s="124"/>
      <c r="E57" s="299"/>
    </row>
    <row r="58" spans="1:5" ht="12.75">
      <c r="A58" s="299"/>
      <c r="B58" s="412"/>
      <c r="C58" s="403" t="s">
        <v>252</v>
      </c>
      <c r="D58" s="124"/>
      <c r="E58" s="299"/>
    </row>
    <row r="59" spans="1:5" ht="12.75">
      <c r="A59" s="299"/>
      <c r="B59" s="413"/>
      <c r="C59" s="403" t="s">
        <v>253</v>
      </c>
      <c r="D59" s="124"/>
      <c r="E59" s="299"/>
    </row>
    <row r="60" spans="1:5" ht="12.75">
      <c r="A60" s="299"/>
      <c r="B60" s="414"/>
      <c r="C60" s="403" t="s">
        <v>254</v>
      </c>
      <c r="D60" s="124"/>
      <c r="E60" s="299"/>
    </row>
    <row r="61" spans="1:5" ht="12.75">
      <c r="A61" s="299"/>
      <c r="B61" s="401" t="s">
        <v>249</v>
      </c>
      <c r="C61" s="403" t="s">
        <v>255</v>
      </c>
      <c r="D61" s="124"/>
      <c r="E61" s="299"/>
    </row>
    <row r="62" spans="1:5" ht="12.75">
      <c r="A62" s="299"/>
      <c r="B62" s="402" t="s">
        <v>250</v>
      </c>
      <c r="C62" s="403" t="s">
        <v>256</v>
      </c>
      <c r="D62" s="124"/>
      <c r="E62" s="299"/>
    </row>
    <row r="63" spans="1:5" ht="12.75">
      <c r="A63" s="299"/>
      <c r="B63" s="299"/>
      <c r="C63" s="299"/>
      <c r="D63" s="299"/>
      <c r="E63" s="299"/>
    </row>
    <row r="64" spans="1:5" ht="12.75">
      <c r="A64" s="299"/>
      <c r="B64" s="299"/>
      <c r="C64" s="299"/>
      <c r="D64" s="299"/>
      <c r="E64" s="299"/>
    </row>
    <row r="66" spans="8:15" ht="12.75">
      <c r="H66" s="353" t="s">
        <v>218</v>
      </c>
      <c r="I66" s="354">
        <f>3A_Nakłady!F12-4_Zadania_inwest_harm!I7-4_Zadania_inwest_harm!I12-4_Zadania_inwest_harm!I17</f>
        <v>0</v>
      </c>
      <c r="J66" s="354">
        <f>3A_Nakłady!H12-4_Zadania_inwest_harm!J7-4_Zadania_inwest_harm!J12-4_Zadania_inwest_harm!J17</f>
        <v>0</v>
      </c>
      <c r="K66" s="354">
        <f>3A_Nakłady!J12-4_Zadania_inwest_harm!K7-4_Zadania_inwest_harm!K12-4_Zadania_inwest_harm!K17</f>
        <v>0</v>
      </c>
      <c r="L66" s="354"/>
      <c r="M66" s="354">
        <f>3A_Nakłady!L12-4_Zadania_inwest_harm!M7-4_Zadania_inwest_harm!M12-4_Zadania_inwest_harm!M17</f>
        <v>0</v>
      </c>
      <c r="N66" s="354"/>
      <c r="O66" s="354">
        <f>3A_Nakłady!N12-4_Zadania_inwest_harm!O7-4_Zadania_inwest_harm!O12-4_Zadania_inwest_harm!O17</f>
        <v>0</v>
      </c>
    </row>
  </sheetData>
  <sheetProtection/>
  <mergeCells count="32">
    <mergeCell ref="A11:P11"/>
    <mergeCell ref="A28:P28"/>
    <mergeCell ref="A29:F29"/>
    <mergeCell ref="G3:M3"/>
    <mergeCell ref="P3:P4"/>
    <mergeCell ref="A3:A4"/>
    <mergeCell ref="B3:B4"/>
    <mergeCell ref="A23:P23"/>
    <mergeCell ref="A12:F12"/>
    <mergeCell ref="A56:P56"/>
    <mergeCell ref="A55:P55"/>
    <mergeCell ref="A54:P54"/>
    <mergeCell ref="A48:P48"/>
    <mergeCell ref="A49:F49"/>
    <mergeCell ref="A43:P43"/>
    <mergeCell ref="A44:F44"/>
    <mergeCell ref="A34:F34"/>
    <mergeCell ref="A38:P38"/>
    <mergeCell ref="A24:F24"/>
    <mergeCell ref="A39:F39"/>
    <mergeCell ref="A16:P16"/>
    <mergeCell ref="A17:F17"/>
    <mergeCell ref="B2:M2"/>
    <mergeCell ref="A33:P33"/>
    <mergeCell ref="C3:C4"/>
    <mergeCell ref="A18:P18"/>
    <mergeCell ref="A19:F19"/>
    <mergeCell ref="E3:E4"/>
    <mergeCell ref="F3:F4"/>
    <mergeCell ref="A6:P6"/>
    <mergeCell ref="A7:F7"/>
    <mergeCell ref="D3:D4"/>
  </mergeCells>
  <conditionalFormatting sqref="I66:O66">
    <cfRule type="cellIs" priority="1" dxfId="0" operator="notEqual" stopIfTrue="1">
      <formula>0</formula>
    </cfRule>
  </conditionalFormatting>
  <printOptions/>
  <pageMargins left="0.65" right="0.75" top="0.62" bottom="0.54" header="0.41" footer="0.32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00390625" style="275" customWidth="1"/>
    <col min="2" max="2" width="5.140625" style="275" customWidth="1"/>
    <col min="3" max="3" width="61.8515625" style="279" customWidth="1"/>
    <col min="4" max="4" width="8.140625" style="279" customWidth="1"/>
    <col min="5" max="11" width="13.28125" style="279" customWidth="1"/>
    <col min="12" max="12" width="12.57421875" style="275" customWidth="1"/>
    <col min="13" max="13" width="7.421875" style="275" customWidth="1"/>
    <col min="14" max="14" width="7.7109375" style="275" customWidth="1"/>
    <col min="15" max="15" width="6.8515625" style="275" customWidth="1"/>
    <col min="16" max="16" width="9.8515625" style="275" bestFit="1" customWidth="1"/>
    <col min="17" max="17" width="9.8515625" style="275" customWidth="1"/>
    <col min="18" max="18" width="9.421875" style="275" bestFit="1" customWidth="1"/>
    <col min="19" max="19" width="8.00390625" style="275" bestFit="1" customWidth="1"/>
    <col min="20" max="16384" width="9.140625" style="275" customWidth="1"/>
  </cols>
  <sheetData>
    <row r="1" spans="2:11" ht="14.25">
      <c r="B1" s="444"/>
      <c r="C1" s="445" t="s">
        <v>213</v>
      </c>
      <c r="D1" s="445"/>
      <c r="E1" s="445"/>
      <c r="F1" s="445"/>
      <c r="G1" s="445"/>
      <c r="H1" s="445"/>
      <c r="I1" s="445"/>
      <c r="J1" s="445"/>
      <c r="K1" s="445"/>
    </row>
    <row r="2" spans="3:13" s="276" customFormat="1" ht="35.25" customHeight="1" thickBot="1">
      <c r="C2" s="498"/>
      <c r="D2" s="640"/>
      <c r="E2" s="640"/>
      <c r="F2" s="640"/>
      <c r="G2" s="640"/>
      <c r="H2" s="640"/>
      <c r="I2" s="640"/>
      <c r="J2" s="640"/>
      <c r="K2" s="640"/>
      <c r="L2" s="431"/>
      <c r="M2" s="431"/>
    </row>
    <row r="3" spans="2:11" ht="38.25">
      <c r="B3" s="641" t="s">
        <v>51</v>
      </c>
      <c r="C3" s="645"/>
      <c r="D3" s="646"/>
      <c r="E3" s="383" t="s">
        <v>215</v>
      </c>
      <c r="F3" s="383" t="s">
        <v>215</v>
      </c>
      <c r="G3" s="383" t="s">
        <v>282</v>
      </c>
      <c r="H3" s="381" t="s">
        <v>246</v>
      </c>
      <c r="I3" s="387" t="s">
        <v>247</v>
      </c>
      <c r="J3" s="381" t="s">
        <v>246</v>
      </c>
      <c r="K3" s="387" t="s">
        <v>247</v>
      </c>
    </row>
    <row r="4" spans="2:19" ht="15" thickBot="1">
      <c r="B4" s="642"/>
      <c r="C4" s="647"/>
      <c r="D4" s="648"/>
      <c r="E4" s="384">
        <v>2016</v>
      </c>
      <c r="F4" s="384">
        <v>2017</v>
      </c>
      <c r="G4" s="384">
        <v>2018</v>
      </c>
      <c r="H4" s="382">
        <v>2019</v>
      </c>
      <c r="I4" s="388">
        <v>2019</v>
      </c>
      <c r="J4" s="382">
        <v>2020</v>
      </c>
      <c r="K4" s="388">
        <v>2020</v>
      </c>
      <c r="P4" s="348"/>
      <c r="Q4" s="348"/>
      <c r="R4" s="349"/>
      <c r="S4" s="275">
        <f>IF((3A_Nakłady!E49-E8)&gt;0,"UWAGA","")</f>
      </c>
    </row>
    <row r="5" spans="2:15" ht="14.25">
      <c r="B5" s="643">
        <v>1</v>
      </c>
      <c r="C5" s="325" t="s">
        <v>220</v>
      </c>
      <c r="D5" s="326" t="s">
        <v>219</v>
      </c>
      <c r="E5" s="385"/>
      <c r="F5" s="385"/>
      <c r="G5" s="385"/>
      <c r="H5" s="389"/>
      <c r="I5" s="390"/>
      <c r="J5" s="389"/>
      <c r="K5" s="390"/>
      <c r="O5" s="351" t="s">
        <v>239</v>
      </c>
    </row>
    <row r="6" spans="2:19" ht="14.25">
      <c r="B6" s="644"/>
      <c r="C6" s="281" t="s">
        <v>230</v>
      </c>
      <c r="D6" s="327" t="s">
        <v>219</v>
      </c>
      <c r="E6" s="386"/>
      <c r="F6" s="386"/>
      <c r="G6" s="386"/>
      <c r="H6" s="391"/>
      <c r="I6" s="392"/>
      <c r="J6" s="391"/>
      <c r="K6" s="392"/>
      <c r="L6" s="277"/>
      <c r="M6" s="277"/>
      <c r="N6" s="277"/>
      <c r="O6" s="350">
        <f>(F6-F9)-E6</f>
        <v>0</v>
      </c>
      <c r="P6" s="350">
        <f>G6-2A_Wartość_maj!E33</f>
        <v>0</v>
      </c>
      <c r="Q6" s="350">
        <f>(G6-G9)-F6</f>
        <v>0</v>
      </c>
      <c r="R6" s="350">
        <f>(I6-I9)-G6</f>
        <v>0</v>
      </c>
      <c r="S6" s="350">
        <f>(K6-K9)-I6</f>
        <v>0</v>
      </c>
    </row>
    <row r="7" spans="2:19" ht="14.25">
      <c r="B7" s="644"/>
      <c r="C7" s="281" t="s">
        <v>178</v>
      </c>
      <c r="D7" s="327" t="s">
        <v>219</v>
      </c>
      <c r="E7" s="386"/>
      <c r="F7" s="386"/>
      <c r="G7" s="386"/>
      <c r="H7" s="391"/>
      <c r="I7" s="392"/>
      <c r="J7" s="391"/>
      <c r="K7" s="392"/>
      <c r="L7" s="277"/>
      <c r="M7" s="277"/>
      <c r="N7" s="277"/>
      <c r="O7" s="350">
        <f>(F7+F8-F9)-E7</f>
        <v>0</v>
      </c>
      <c r="P7" s="350">
        <f>G7-2A_Wartość_maj!F33</f>
        <v>0</v>
      </c>
      <c r="Q7" s="350">
        <f>(G7+G8-G9)-F7</f>
        <v>0</v>
      </c>
      <c r="R7" s="350">
        <f>(I7+I8-I9)-G7</f>
        <v>0</v>
      </c>
      <c r="S7" s="350">
        <f>(K7+K8-K9)-I7</f>
        <v>0</v>
      </c>
    </row>
    <row r="8" spans="2:19" ht="30" customHeight="1">
      <c r="B8" s="321">
        <v>2</v>
      </c>
      <c r="C8" s="281" t="s">
        <v>268</v>
      </c>
      <c r="D8" s="327" t="s">
        <v>219</v>
      </c>
      <c r="E8" s="386"/>
      <c r="F8" s="386"/>
      <c r="G8" s="386"/>
      <c r="H8" s="391"/>
      <c r="I8" s="392"/>
      <c r="J8" s="391"/>
      <c r="K8" s="392"/>
      <c r="L8" s="277"/>
      <c r="M8" s="393">
        <f>IF((OR(AND(E7=0,E8=0,E9&gt;0),AND(E7=0,E8&gt;0,E9&gt;0),AND(E7&gt;0,E8=0,E9=0),AND(E7&gt;0,E8=0,E9&gt;0))),"UWAGA","")</f>
      </c>
      <c r="N8" s="350">
        <f>IF((3A_Nakłady!F49-E8)&gt;0,"UWAGA","")</f>
      </c>
      <c r="O8" s="350">
        <f>IF((3A_Nakłady!H49-F8)&gt;0,"UWAGA","")</f>
      </c>
      <c r="P8" s="394"/>
      <c r="Q8" s="352">
        <f>IF((3A_Nakłady!J49-G8)&gt;0,"UWAGA","")</f>
      </c>
      <c r="R8" s="352">
        <f>IF((3A_Nakłady!L49-I8)&gt;0,"UWAGA","")</f>
      </c>
      <c r="S8" s="352">
        <f>IF((3A_Nakłady!N49-K8)&gt;0,"UWAGA","")</f>
      </c>
    </row>
    <row r="9" spans="2:19" ht="14.25">
      <c r="B9" s="321">
        <v>3</v>
      </c>
      <c r="C9" s="281" t="s">
        <v>221</v>
      </c>
      <c r="D9" s="327" t="s">
        <v>219</v>
      </c>
      <c r="E9" s="649">
        <f aca="true" t="shared" si="0" ref="E9:K9">SUM(E10:E12)</f>
        <v>0</v>
      </c>
      <c r="F9" s="649">
        <f t="shared" si="0"/>
        <v>0</v>
      </c>
      <c r="G9" s="649">
        <f t="shared" si="0"/>
        <v>0</v>
      </c>
      <c r="H9" s="650">
        <f t="shared" si="0"/>
        <v>0</v>
      </c>
      <c r="I9" s="651">
        <f t="shared" si="0"/>
        <v>0</v>
      </c>
      <c r="J9" s="650">
        <f t="shared" si="0"/>
        <v>0</v>
      </c>
      <c r="K9" s="651">
        <f t="shared" si="0"/>
        <v>0</v>
      </c>
      <c r="L9" s="277"/>
      <c r="M9" s="277"/>
      <c r="N9" s="350">
        <f>E9-3A_Nakłady!F12</f>
        <v>0</v>
      </c>
      <c r="O9" s="350">
        <f>F9-3A_Nakłady!H12</f>
        <v>0</v>
      </c>
      <c r="P9" s="395"/>
      <c r="Q9" s="350">
        <f>G9-3A_Nakłady!J12</f>
        <v>0</v>
      </c>
      <c r="R9" s="350">
        <f>I9-3A_Nakłady!L12</f>
        <v>0</v>
      </c>
      <c r="S9" s="350">
        <f>I9-3A_Nakłady!N12</f>
        <v>0</v>
      </c>
    </row>
    <row r="10" spans="2:19" ht="14.25">
      <c r="B10" s="322"/>
      <c r="C10" s="281" t="s">
        <v>235</v>
      </c>
      <c r="D10" s="327" t="s">
        <v>219</v>
      </c>
      <c r="E10" s="649"/>
      <c r="F10" s="649"/>
      <c r="G10" s="649"/>
      <c r="H10" s="650"/>
      <c r="I10" s="651"/>
      <c r="J10" s="650"/>
      <c r="K10" s="651"/>
      <c r="L10" s="277"/>
      <c r="M10" s="277"/>
      <c r="N10" s="350">
        <f>E10-3A_Nakłady!F13</f>
        <v>0</v>
      </c>
      <c r="O10" s="350">
        <f>F10-3A_Nakłady!H13</f>
        <v>0</v>
      </c>
      <c r="P10" s="395"/>
      <c r="Q10" s="350">
        <f>G10-3A_Nakłady!J13</f>
        <v>0</v>
      </c>
      <c r="R10" s="350">
        <f>I10-3A_Nakłady!L13</f>
        <v>0</v>
      </c>
      <c r="S10" s="350">
        <f>I10-3A_Nakłady!N13</f>
        <v>0</v>
      </c>
    </row>
    <row r="11" spans="2:19" ht="14.25">
      <c r="B11" s="322"/>
      <c r="C11" s="281" t="s">
        <v>236</v>
      </c>
      <c r="D11" s="327" t="s">
        <v>219</v>
      </c>
      <c r="E11" s="386"/>
      <c r="F11" s="386"/>
      <c r="G11" s="386"/>
      <c r="H11" s="391"/>
      <c r="I11" s="392"/>
      <c r="J11" s="391"/>
      <c r="K11" s="392"/>
      <c r="L11" s="277"/>
      <c r="M11" s="277"/>
      <c r="N11" s="350">
        <f>E11-3A_Nakłady!F18</f>
        <v>0</v>
      </c>
      <c r="O11" s="350">
        <f>F11-3A_Nakłady!H18</f>
        <v>0</v>
      </c>
      <c r="P11" s="395"/>
      <c r="Q11" s="350">
        <f>G11-3A_Nakłady!J18</f>
        <v>0</v>
      </c>
      <c r="R11" s="350">
        <f>I11-3A_Nakłady!L18</f>
        <v>0</v>
      </c>
      <c r="S11" s="350">
        <f>I11-3A_Nakłady!N18</f>
        <v>0</v>
      </c>
    </row>
    <row r="12" spans="2:19" ht="14.25">
      <c r="B12" s="322"/>
      <c r="C12" s="281" t="s">
        <v>237</v>
      </c>
      <c r="D12" s="327" t="s">
        <v>219</v>
      </c>
      <c r="E12" s="649"/>
      <c r="F12" s="649"/>
      <c r="G12" s="649"/>
      <c r="H12" s="650"/>
      <c r="I12" s="651"/>
      <c r="J12" s="650"/>
      <c r="K12" s="651"/>
      <c r="L12" s="277"/>
      <c r="M12" s="277"/>
      <c r="N12" s="350">
        <f>E12-3A_Nakłady!F23</f>
        <v>0</v>
      </c>
      <c r="O12" s="350">
        <f>F12-3A_Nakłady!H23</f>
        <v>0</v>
      </c>
      <c r="P12" s="395"/>
      <c r="Q12" s="350">
        <f>G12-3A_Nakłady!J23</f>
        <v>0</v>
      </c>
      <c r="R12" s="350">
        <f>I12-3A_Nakłady!L23</f>
        <v>0</v>
      </c>
      <c r="S12" s="350">
        <f>I12-3A_Nakłady!N23</f>
        <v>0</v>
      </c>
    </row>
    <row r="13" spans="2:19" ht="45" customHeight="1">
      <c r="B13" s="322">
        <v>4</v>
      </c>
      <c r="C13" s="281" t="s">
        <v>233</v>
      </c>
      <c r="D13" s="327" t="s">
        <v>219</v>
      </c>
      <c r="E13" s="649"/>
      <c r="F13" s="649"/>
      <c r="G13" s="649"/>
      <c r="H13" s="650"/>
      <c r="I13" s="651"/>
      <c r="J13" s="650"/>
      <c r="K13" s="651"/>
      <c r="L13" s="278"/>
      <c r="M13" s="278"/>
      <c r="N13" s="278"/>
      <c r="O13" s="278"/>
      <c r="P13" s="347"/>
      <c r="Q13" s="347"/>
      <c r="R13" s="347"/>
      <c r="S13" s="347"/>
    </row>
    <row r="14" spans="2:19" ht="14.25">
      <c r="B14" s="322">
        <v>5</v>
      </c>
      <c r="C14" s="281" t="s">
        <v>269</v>
      </c>
      <c r="D14" s="327" t="s">
        <v>219</v>
      </c>
      <c r="E14" s="652"/>
      <c r="F14" s="652"/>
      <c r="G14" s="652"/>
      <c r="H14" s="653"/>
      <c r="I14" s="654"/>
      <c r="J14" s="653"/>
      <c r="K14" s="654"/>
      <c r="L14" s="278"/>
      <c r="M14" s="278"/>
      <c r="N14" s="278"/>
      <c r="O14" s="278"/>
      <c r="P14" s="347"/>
      <c r="Q14" s="347"/>
      <c r="R14" s="347"/>
      <c r="S14" s="347"/>
    </row>
    <row r="15" spans="2:19" ht="14.25">
      <c r="B15" s="321">
        <v>6</v>
      </c>
      <c r="C15" s="281" t="s">
        <v>270</v>
      </c>
      <c r="D15" s="327" t="s">
        <v>219</v>
      </c>
      <c r="E15" s="649"/>
      <c r="F15" s="649"/>
      <c r="G15" s="649"/>
      <c r="H15" s="650"/>
      <c r="I15" s="651"/>
      <c r="J15" s="650"/>
      <c r="K15" s="651"/>
      <c r="L15" s="278"/>
      <c r="M15" s="278"/>
      <c r="N15" s="351">
        <f>IF((3A_Nakłady!F51-E15)&gt;0,"UWAGA","")</f>
      </c>
      <c r="O15" s="351">
        <f>IF((3A_Nakłady!H51-F15)&gt;0,"UWAGA","")</f>
      </c>
      <c r="P15" s="396"/>
      <c r="Q15" s="351">
        <f>IF((3A_Nakłady!J51-G15)&gt;0,"UWAGA","")</f>
      </c>
      <c r="R15" s="351">
        <f>IF((3A_Nakłady!L51-I15)&gt;0,"UWAGA","")</f>
      </c>
      <c r="S15" s="351">
        <f>IF((3A_Nakłady!N51-K15)&gt;0,"UWAGA","")</f>
      </c>
    </row>
    <row r="16" spans="2:19" ht="14.25">
      <c r="B16" s="321">
        <v>7</v>
      </c>
      <c r="C16" s="281" t="s">
        <v>222</v>
      </c>
      <c r="D16" s="327" t="s">
        <v>219</v>
      </c>
      <c r="E16" s="649"/>
      <c r="F16" s="649"/>
      <c r="G16" s="649"/>
      <c r="H16" s="650"/>
      <c r="I16" s="651"/>
      <c r="J16" s="650"/>
      <c r="K16" s="651"/>
      <c r="L16" s="278"/>
      <c r="M16" s="278"/>
      <c r="N16" s="351">
        <f>IF((3A_Nakłady!F50-E16)&gt;0,"UWAGA","")</f>
      </c>
      <c r="O16" s="351">
        <f>IF((3A_Nakłady!H50-F16)&gt;0,"UWAGA","")</f>
      </c>
      <c r="P16" s="396"/>
      <c r="Q16" s="351">
        <f>IF((3A_Nakłady!J50-G16)&gt;0,"UWAGA","")</f>
      </c>
      <c r="R16" s="351">
        <f>IF((3A_Nakłady!L50-I16)&gt;0,"UWAGA","")</f>
      </c>
      <c r="S16" s="351">
        <f>IF((3A_Nakłady!N50-K16)&gt;0,"UWAGA","")</f>
      </c>
    </row>
    <row r="17" spans="2:19" ht="38.25">
      <c r="B17" s="321">
        <v>8</v>
      </c>
      <c r="C17" s="281" t="s">
        <v>272</v>
      </c>
      <c r="D17" s="327" t="s">
        <v>219</v>
      </c>
      <c r="E17" s="649"/>
      <c r="F17" s="649"/>
      <c r="G17" s="649"/>
      <c r="H17" s="650"/>
      <c r="I17" s="651"/>
      <c r="J17" s="650"/>
      <c r="K17" s="651"/>
      <c r="L17" s="278"/>
      <c r="M17" s="278"/>
      <c r="N17" s="278"/>
      <c r="O17" s="278"/>
      <c r="P17" s="347"/>
      <c r="Q17" s="347"/>
      <c r="R17" s="347"/>
      <c r="S17" s="347"/>
    </row>
    <row r="18" spans="2:19" ht="25.5">
      <c r="B18" s="321">
        <v>9</v>
      </c>
      <c r="C18" s="281" t="s">
        <v>223</v>
      </c>
      <c r="D18" s="327" t="s">
        <v>219</v>
      </c>
      <c r="E18" s="649"/>
      <c r="F18" s="649"/>
      <c r="G18" s="649"/>
      <c r="H18" s="650"/>
      <c r="I18" s="651"/>
      <c r="J18" s="650"/>
      <c r="K18" s="651"/>
      <c r="L18" s="278"/>
      <c r="M18" s="278"/>
      <c r="N18" s="278"/>
      <c r="O18" s="278"/>
      <c r="P18" s="347"/>
      <c r="Q18" s="347"/>
      <c r="R18" s="347"/>
      <c r="S18" s="347"/>
    </row>
    <row r="19" spans="2:19" ht="14.25">
      <c r="B19" s="321">
        <v>10</v>
      </c>
      <c r="C19" s="281" t="s">
        <v>271</v>
      </c>
      <c r="D19" s="327" t="s">
        <v>219</v>
      </c>
      <c r="E19" s="649"/>
      <c r="F19" s="649"/>
      <c r="G19" s="649"/>
      <c r="H19" s="650"/>
      <c r="I19" s="651"/>
      <c r="J19" s="650"/>
      <c r="K19" s="651"/>
      <c r="L19" s="278"/>
      <c r="M19" s="278"/>
      <c r="N19" s="278"/>
      <c r="O19" s="278"/>
      <c r="P19" s="347"/>
      <c r="Q19" s="347"/>
      <c r="R19" s="347"/>
      <c r="S19" s="347"/>
    </row>
    <row r="20" spans="2:19" ht="25.5">
      <c r="B20" s="321">
        <v>11</v>
      </c>
      <c r="C20" s="281" t="s">
        <v>273</v>
      </c>
      <c r="D20" s="327" t="s">
        <v>219</v>
      </c>
      <c r="E20" s="649"/>
      <c r="F20" s="649"/>
      <c r="G20" s="649"/>
      <c r="H20" s="650"/>
      <c r="I20" s="651"/>
      <c r="J20" s="650"/>
      <c r="K20" s="651"/>
      <c r="L20" s="278"/>
      <c r="M20" s="278"/>
      <c r="N20" s="278"/>
      <c r="O20" s="278"/>
      <c r="P20" s="347"/>
      <c r="Q20" s="347"/>
      <c r="R20" s="347"/>
      <c r="S20" s="347"/>
    </row>
    <row r="21" spans="2:19" ht="25.5">
      <c r="B21" s="321">
        <v>12</v>
      </c>
      <c r="C21" s="281" t="s">
        <v>274</v>
      </c>
      <c r="D21" s="327" t="s">
        <v>219</v>
      </c>
      <c r="E21" s="649"/>
      <c r="F21" s="649"/>
      <c r="G21" s="649"/>
      <c r="H21" s="650"/>
      <c r="I21" s="651"/>
      <c r="J21" s="650"/>
      <c r="K21" s="651"/>
      <c r="L21" s="278"/>
      <c r="M21" s="278"/>
      <c r="N21" s="278"/>
      <c r="O21" s="278"/>
      <c r="P21" s="347"/>
      <c r="Q21" s="347"/>
      <c r="R21" s="347"/>
      <c r="S21" s="347"/>
    </row>
    <row r="22" spans="2:19" ht="25.5">
      <c r="B22" s="321">
        <v>13</v>
      </c>
      <c r="C22" s="281" t="s">
        <v>275</v>
      </c>
      <c r="D22" s="327" t="s">
        <v>219</v>
      </c>
      <c r="E22" s="649"/>
      <c r="F22" s="649"/>
      <c r="G22" s="649"/>
      <c r="H22" s="650"/>
      <c r="I22" s="651"/>
      <c r="J22" s="650"/>
      <c r="K22" s="651"/>
      <c r="L22" s="278"/>
      <c r="M22" s="278"/>
      <c r="N22" s="278"/>
      <c r="O22" s="278"/>
      <c r="P22" s="347"/>
      <c r="Q22" s="347"/>
      <c r="R22" s="347"/>
      <c r="S22" s="347"/>
    </row>
    <row r="23" spans="2:19" ht="14.25">
      <c r="B23" s="321">
        <v>14</v>
      </c>
      <c r="C23" s="281" t="s">
        <v>224</v>
      </c>
      <c r="D23" s="328" t="s">
        <v>13</v>
      </c>
      <c r="E23" s="649"/>
      <c r="F23" s="649"/>
      <c r="G23" s="649"/>
      <c r="H23" s="650"/>
      <c r="I23" s="651"/>
      <c r="J23" s="650"/>
      <c r="K23" s="651"/>
      <c r="L23" s="278"/>
      <c r="M23" s="278"/>
      <c r="N23" s="397">
        <f>E23-1B_Odbiorcy!E36</f>
        <v>0</v>
      </c>
      <c r="O23" s="397">
        <f>F23-1B_Odbiorcy!F36</f>
        <v>0</v>
      </c>
      <c r="P23" s="395"/>
      <c r="Q23" s="397">
        <f>G23-1B_Odbiorcy!G36</f>
        <v>0</v>
      </c>
      <c r="R23" s="397">
        <f>I23-1B_Odbiorcy!I36</f>
        <v>0</v>
      </c>
      <c r="S23" s="397">
        <f>K23-1B_Odbiorcy!K36</f>
        <v>0</v>
      </c>
    </row>
    <row r="24" spans="2:19" ht="26.25" thickBot="1">
      <c r="B24" s="323">
        <v>15</v>
      </c>
      <c r="C24" s="324" t="s">
        <v>229</v>
      </c>
      <c r="D24" s="329" t="s">
        <v>11</v>
      </c>
      <c r="E24" s="655"/>
      <c r="F24" s="655"/>
      <c r="G24" s="655"/>
      <c r="H24" s="656"/>
      <c r="I24" s="657"/>
      <c r="J24" s="656"/>
      <c r="K24" s="657"/>
      <c r="L24" s="278"/>
      <c r="M24" s="278"/>
      <c r="N24" s="397">
        <f>E24-1B_Odbiorcy!E34</f>
        <v>0</v>
      </c>
      <c r="O24" s="397">
        <f>F24-1B_Odbiorcy!F34</f>
        <v>0</v>
      </c>
      <c r="P24" s="395"/>
      <c r="Q24" s="397">
        <f>G24-1B_Odbiorcy!G34</f>
        <v>0</v>
      </c>
      <c r="R24" s="397">
        <f>I24-1B_Odbiorcy!I34</f>
        <v>0</v>
      </c>
      <c r="S24" s="397">
        <f>K24-1B_Odbiorcy!K34</f>
        <v>0</v>
      </c>
    </row>
    <row r="26" spans="2:19" ht="14.25" customHeight="1">
      <c r="B26" s="280" t="s">
        <v>228</v>
      </c>
      <c r="N26" s="638" t="s">
        <v>240</v>
      </c>
      <c r="O26" s="639"/>
      <c r="P26" s="639"/>
      <c r="Q26" s="639"/>
      <c r="R26" s="639"/>
      <c r="S26" s="639"/>
    </row>
    <row r="27" spans="14:19" ht="14.25">
      <c r="N27" s="639"/>
      <c r="O27" s="639"/>
      <c r="P27" s="639"/>
      <c r="Q27" s="639"/>
      <c r="R27" s="639"/>
      <c r="S27" s="639"/>
    </row>
    <row r="29" spans="12:19" ht="14.25">
      <c r="L29" s="278"/>
      <c r="M29" s="278"/>
      <c r="N29" s="278"/>
      <c r="O29" s="278"/>
      <c r="P29" s="278"/>
      <c r="Q29" s="278"/>
      <c r="R29" s="278"/>
      <c r="S29" s="278"/>
    </row>
  </sheetData>
  <sheetProtection/>
  <mergeCells count="5">
    <mergeCell ref="N26:S27"/>
    <mergeCell ref="C2:K2"/>
    <mergeCell ref="B3:B4"/>
    <mergeCell ref="B5:B7"/>
    <mergeCell ref="C3:D4"/>
  </mergeCells>
  <conditionalFormatting sqref="P9:S12 P6:P7 P23:P24">
    <cfRule type="cellIs" priority="1" dxfId="0" operator="notEqual" stopIfTrue="1">
      <formula>0</formula>
    </cfRule>
  </conditionalFormatting>
  <conditionalFormatting sqref="P8:S8 P15:P16">
    <cfRule type="cellIs" priority="2" dxfId="0" operator="equal" stopIfTrue="1">
      <formula>"UWAGA"</formula>
    </cfRule>
  </conditionalFormatting>
  <printOptions/>
  <pageMargins left="0.41" right="0.22" top="0.67" bottom="1" header="0.5" footer="0.5"/>
  <pageSetup fitToHeight="1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mkoni</dc:creator>
  <cp:keywords/>
  <dc:description/>
  <cp:lastModifiedBy>Brzozowska Agata</cp:lastModifiedBy>
  <cp:lastPrinted>2018-02-23T11:24:05Z</cp:lastPrinted>
  <dcterms:created xsi:type="dcterms:W3CDTF">2009-09-01T08:51:58Z</dcterms:created>
  <dcterms:modified xsi:type="dcterms:W3CDTF">2018-02-26T11:19:44Z</dcterms:modified>
  <cp:category/>
  <cp:version/>
  <cp:contentType/>
  <cp:contentStatus/>
</cp:coreProperties>
</file>