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Brzozowska\AppData\Local\Microsoft\Windows\INetCache\Content.Outlook\S3UDC6C1\"/>
    </mc:Choice>
  </mc:AlternateContent>
  <xr:revisionPtr revIDLastSave="0" documentId="13_ncr:1_{8F7C6998-C9BC-4CE5-965D-759FDB0C8582}" xr6:coauthVersionLast="47" xr6:coauthVersionMax="47" xr10:uidLastSave="{00000000-0000-0000-0000-000000000000}"/>
  <bookViews>
    <workbookView xWindow="-19320" yWindow="690" windowWidth="19440" windowHeight="15000" tabRatio="564" xr2:uid="{00000000-000D-0000-FFFF-FFFF00000000}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4_Zadania_inwest_harm" sheetId="9" r:id="rId7"/>
    <sheet name="5_Koszty" sheetId="8" r:id="rId8"/>
  </sheets>
  <definedNames>
    <definedName name="_xlnm.Print_Area" localSheetId="0">'1A_Obszar'!$A$1:$F$52</definedName>
    <definedName name="_xlnm.Print_Area" localSheetId="1">'1B_Odbiorcy'!$A$1:$M$50</definedName>
    <definedName name="_xlnm.Print_Area" localSheetId="2">'2A_Wartość_maj'!$A$1:$G$37</definedName>
    <definedName name="_xlnm.Print_Area" localSheetId="3">'2B_Profile_wiekowe'!$A$1:$S$33</definedName>
    <definedName name="_xlnm.Print_Area" localSheetId="4">'3A_Nakłady'!$A$2:$N$35</definedName>
    <definedName name="_xlnm.Print_Area" localSheetId="5">'3B_Finasowanie'!$A$1:$L$24</definedName>
    <definedName name="_xlnm.Print_Area" localSheetId="6">'4_Zadania_inwest_harm'!$A$1:$G$56</definedName>
    <definedName name="_xlnm.Print_Area" localSheetId="7">'5_Koszty'!$B$1:$L$22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8" l="1"/>
  <c r="T15" i="8"/>
  <c r="T8" i="8"/>
  <c r="I13" i="7"/>
  <c r="J13" i="7"/>
  <c r="T10" i="8" s="1"/>
  <c r="K13" i="7"/>
  <c r="L13" i="7"/>
  <c r="K23" i="7"/>
  <c r="K18" i="7"/>
  <c r="K12" i="7" s="1"/>
  <c r="K37" i="2"/>
  <c r="K36" i="2"/>
  <c r="K35" i="2"/>
  <c r="K34" i="2"/>
  <c r="G22" i="5" l="1"/>
  <c r="V16" i="8" l="1"/>
  <c r="U16" i="8"/>
  <c r="S16" i="8"/>
  <c r="R16" i="8"/>
  <c r="Q16" i="8"/>
  <c r="P16" i="8"/>
  <c r="V15" i="8"/>
  <c r="U15" i="8"/>
  <c r="S15" i="8"/>
  <c r="R15" i="8"/>
  <c r="Q15" i="8"/>
  <c r="P15" i="8"/>
  <c r="O16" i="8"/>
  <c r="O15" i="8"/>
  <c r="O8" i="8"/>
  <c r="K13" i="10"/>
  <c r="I13" i="10"/>
  <c r="H13" i="10"/>
  <c r="G13" i="10"/>
  <c r="F13" i="10"/>
  <c r="E13" i="10"/>
  <c r="D13" i="10"/>
  <c r="M32" i="7"/>
  <c r="M31" i="7"/>
  <c r="M30" i="7"/>
  <c r="M29" i="7"/>
  <c r="M28" i="7"/>
  <c r="M27" i="7"/>
  <c r="M26" i="7"/>
  <c r="M25" i="7"/>
  <c r="M24" i="7"/>
  <c r="L23" i="7"/>
  <c r="L12" i="8" s="1"/>
  <c r="V12" i="8" s="1"/>
  <c r="J23" i="7"/>
  <c r="I23" i="7"/>
  <c r="I12" i="8" s="1"/>
  <c r="S12" i="8" s="1"/>
  <c r="H23" i="7"/>
  <c r="H12" i="8" s="1"/>
  <c r="R12" i="8" s="1"/>
  <c r="G23" i="7"/>
  <c r="G12" i="8" s="1"/>
  <c r="Q12" i="8" s="1"/>
  <c r="F23" i="7"/>
  <c r="F12" i="8" s="1"/>
  <c r="P12" i="8" s="1"/>
  <c r="E23" i="7"/>
  <c r="E12" i="8" s="1"/>
  <c r="O12" i="8" s="1"/>
  <c r="M22" i="7"/>
  <c r="M21" i="7"/>
  <c r="M20" i="7"/>
  <c r="M19" i="7"/>
  <c r="L18" i="7"/>
  <c r="L11" i="8" s="1"/>
  <c r="V11" i="8" s="1"/>
  <c r="J18" i="7"/>
  <c r="I18" i="7"/>
  <c r="I11" i="8" s="1"/>
  <c r="S11" i="8" s="1"/>
  <c r="H18" i="7"/>
  <c r="H11" i="8" s="1"/>
  <c r="R11" i="8" s="1"/>
  <c r="G18" i="7"/>
  <c r="G11" i="8" s="1"/>
  <c r="Q11" i="8" s="1"/>
  <c r="F18" i="7"/>
  <c r="F11" i="8" s="1"/>
  <c r="P11" i="8" s="1"/>
  <c r="E18" i="7"/>
  <c r="E11" i="8" s="1"/>
  <c r="O11" i="8" s="1"/>
  <c r="M17" i="7"/>
  <c r="M16" i="7"/>
  <c r="M15" i="7"/>
  <c r="M14" i="7"/>
  <c r="K10" i="8"/>
  <c r="H13" i="7"/>
  <c r="H10" i="8" s="1"/>
  <c r="G13" i="7"/>
  <c r="F13" i="7"/>
  <c r="F10" i="8" s="1"/>
  <c r="E13" i="7"/>
  <c r="K12" i="8" l="1"/>
  <c r="U12" i="8" s="1"/>
  <c r="T12" i="8"/>
  <c r="K11" i="8"/>
  <c r="U11" i="8" s="1"/>
  <c r="T11" i="8"/>
  <c r="L12" i="7"/>
  <c r="K12" i="10" s="1"/>
  <c r="M18" i="7"/>
  <c r="G12" i="7"/>
  <c r="F12" i="10" s="1"/>
  <c r="F25" i="10" s="1"/>
  <c r="E12" i="7"/>
  <c r="D12" i="10" s="1"/>
  <c r="D25" i="10" s="1"/>
  <c r="I12" i="7"/>
  <c r="H12" i="10" s="1"/>
  <c r="H12" i="7"/>
  <c r="G12" i="10" s="1"/>
  <c r="F12" i="7"/>
  <c r="E12" i="10" s="1"/>
  <c r="E25" i="10" s="1"/>
  <c r="J12" i="7"/>
  <c r="H25" i="10"/>
  <c r="K25" i="10"/>
  <c r="P10" i="8"/>
  <c r="F9" i="8"/>
  <c r="P8" i="8" s="1"/>
  <c r="H9" i="8"/>
  <c r="R8" i="8" s="1"/>
  <c r="R10" i="8"/>
  <c r="U10" i="8"/>
  <c r="K9" i="8"/>
  <c r="U8" i="8" s="1"/>
  <c r="E10" i="8"/>
  <c r="O10" i="8" s="1"/>
  <c r="G10" i="8"/>
  <c r="Q10" i="8" s="1"/>
  <c r="I10" i="8"/>
  <c r="S10" i="8" s="1"/>
  <c r="L10" i="8"/>
  <c r="V10" i="8" s="1"/>
  <c r="M13" i="7"/>
  <c r="M23" i="7"/>
  <c r="G25" i="10"/>
  <c r="L9" i="8"/>
  <c r="V8" i="8" s="1"/>
  <c r="L37" i="2"/>
  <c r="J37" i="2"/>
  <c r="I37" i="2"/>
  <c r="H37" i="2"/>
  <c r="G37" i="2"/>
  <c r="F37" i="2"/>
  <c r="L36" i="2"/>
  <c r="J36" i="2"/>
  <c r="I36" i="2"/>
  <c r="H36" i="2"/>
  <c r="G36" i="2"/>
  <c r="F36" i="2"/>
  <c r="L35" i="2"/>
  <c r="J35" i="2"/>
  <c r="I35" i="2"/>
  <c r="H35" i="2"/>
  <c r="G35" i="2"/>
  <c r="F35" i="2"/>
  <c r="L34" i="2"/>
  <c r="J34" i="2"/>
  <c r="T20" i="8" s="1"/>
  <c r="I34" i="2"/>
  <c r="H34" i="2"/>
  <c r="G34" i="2"/>
  <c r="F34" i="2"/>
  <c r="E8" i="4"/>
  <c r="E13" i="4"/>
  <c r="E20" i="4"/>
  <c r="F8" i="4"/>
  <c r="F13" i="4"/>
  <c r="F20" i="4"/>
  <c r="Q31" i="5"/>
  <c r="Q30" i="5"/>
  <c r="Q29" i="5"/>
  <c r="Q28" i="5"/>
  <c r="F27" i="5"/>
  <c r="G27" i="5"/>
  <c r="H27" i="5"/>
  <c r="I27" i="5"/>
  <c r="J27" i="5"/>
  <c r="K27" i="5"/>
  <c r="L27" i="5"/>
  <c r="M27" i="5"/>
  <c r="N27" i="5"/>
  <c r="O27" i="5"/>
  <c r="P27" i="5"/>
  <c r="Q26" i="5"/>
  <c r="Q25" i="5"/>
  <c r="Q24" i="5"/>
  <c r="Q23" i="5"/>
  <c r="F22" i="5"/>
  <c r="H22" i="5"/>
  <c r="I22" i="5"/>
  <c r="J22" i="5"/>
  <c r="K22" i="5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J17" i="5"/>
  <c r="J11" i="5" s="1"/>
  <c r="K17" i="5"/>
  <c r="L17" i="5"/>
  <c r="L11" i="5" s="1"/>
  <c r="M17" i="5"/>
  <c r="N17" i="5"/>
  <c r="O17" i="5"/>
  <c r="P17" i="5"/>
  <c r="Q16" i="5"/>
  <c r="Q15" i="5"/>
  <c r="Q14" i="5"/>
  <c r="Q13" i="5"/>
  <c r="F12" i="5"/>
  <c r="G12" i="5"/>
  <c r="G11" i="5" s="1"/>
  <c r="H12" i="5"/>
  <c r="I12" i="5"/>
  <c r="J12" i="5"/>
  <c r="K12" i="5"/>
  <c r="K11" i="5" s="1"/>
  <c r="L12" i="5"/>
  <c r="M12" i="5"/>
  <c r="N12" i="5"/>
  <c r="O12" i="5"/>
  <c r="O11" i="5" s="1"/>
  <c r="P12" i="5"/>
  <c r="H11" i="5"/>
  <c r="P11" i="5"/>
  <c r="E37" i="2"/>
  <c r="E36" i="2"/>
  <c r="E35" i="2"/>
  <c r="E34" i="2"/>
  <c r="I12" i="10" l="1"/>
  <c r="I25" i="10" s="1"/>
  <c r="T9" i="8"/>
  <c r="N11" i="5"/>
  <c r="F11" i="5"/>
  <c r="I11" i="5"/>
  <c r="F30" i="4"/>
  <c r="F33" i="4" s="1"/>
  <c r="E7" i="8" s="1"/>
  <c r="O7" i="8" s="1"/>
  <c r="U9" i="8"/>
  <c r="G9" i="8"/>
  <c r="Q8" i="8" s="1"/>
  <c r="M11" i="5"/>
  <c r="E30" i="4"/>
  <c r="E33" i="4" s="1"/>
  <c r="E6" i="8" s="1"/>
  <c r="O6" i="8" s="1"/>
  <c r="Q11" i="5"/>
  <c r="Q17" i="5"/>
  <c r="Q22" i="5"/>
  <c r="Q12" i="5"/>
  <c r="Q27" i="5"/>
  <c r="I9" i="8"/>
  <c r="S8" i="8" s="1"/>
  <c r="E9" i="8"/>
  <c r="O9" i="8" s="1"/>
  <c r="R9" i="8"/>
  <c r="P9" i="8"/>
  <c r="E20" i="8"/>
  <c r="O20" i="8" s="1"/>
  <c r="E19" i="8"/>
  <c r="O19" i="8" s="1"/>
  <c r="F20" i="8"/>
  <c r="P20" i="8" s="1"/>
  <c r="H20" i="8"/>
  <c r="R20" i="8" s="1"/>
  <c r="K20" i="8"/>
  <c r="U20" i="8" s="1"/>
  <c r="F19" i="8"/>
  <c r="H19" i="8"/>
  <c r="K19" i="8"/>
  <c r="G20" i="8"/>
  <c r="Q20" i="8" s="1"/>
  <c r="I20" i="8"/>
  <c r="S20" i="8" s="1"/>
  <c r="L20" i="8"/>
  <c r="V20" i="8" s="1"/>
  <c r="G19" i="8"/>
  <c r="I19" i="8"/>
  <c r="T19" i="8" s="1"/>
  <c r="L19" i="8"/>
  <c r="F7" i="8"/>
  <c r="G7" i="8" s="1"/>
  <c r="M12" i="7"/>
  <c r="V9" i="8"/>
  <c r="P19" i="8" l="1"/>
  <c r="F6" i="8"/>
  <c r="P6" i="8" s="1"/>
  <c r="S9" i="8"/>
  <c r="N8" i="8"/>
  <c r="Q9" i="8"/>
  <c r="P7" i="8"/>
  <c r="Q19" i="8"/>
  <c r="G6" i="8"/>
  <c r="Q6" i="8" s="1"/>
  <c r="V19" i="8"/>
  <c r="S19" i="8"/>
  <c r="U19" i="8"/>
  <c r="R19" i="8"/>
  <c r="Q7" i="8"/>
  <c r="H7" i="8"/>
  <c r="H6" i="8" l="1"/>
  <c r="I6" i="8" s="1"/>
  <c r="T6" i="8" s="1"/>
  <c r="R7" i="8"/>
  <c r="I7" i="8"/>
  <c r="T7" i="8" s="1"/>
  <c r="R6" i="8" l="1"/>
  <c r="S7" i="8"/>
  <c r="K7" i="8"/>
  <c r="S6" i="8"/>
  <c r="K6" i="8"/>
  <c r="U6" i="8" l="1"/>
  <c r="L6" i="8"/>
  <c r="V6" i="8" s="1"/>
  <c r="U7" i="8"/>
  <c r="L7" i="8"/>
  <c r="V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Michał Konieczko</author>
  </authors>
  <commentList>
    <comment ref="O5" authorId="0" shapeId="0" xr:uid="{00000000-0006-0000-0700-000001000000}">
      <text>
        <r>
          <rPr>
            <sz val="8"/>
            <color rgb="FF000000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O6" authorId="0" shapeId="0" xr:uid="{00000000-0006-0000-0700-000002000000}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P6" authorId="0" shapeId="0" xr:uid="{00000000-0006-0000-0700-000003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Q6" authorId="0" shapeId="0" xr:uid="{00000000-0006-0000-0700-000004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R6" authorId="0" shapeId="0" xr:uid="{00000000-0006-0000-0700-000005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S6" authorId="0" shapeId="0" xr:uid="{00000000-0006-0000-0700-000006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T6" authorId="0" shapeId="0" xr:uid="{00000000-0006-0000-0700-000007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U6" authorId="0" shapeId="0" xr:uid="{00000000-0006-0000-0700-000008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V6" authorId="0" shapeId="0" xr:uid="{00000000-0006-0000-0700-000009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O7" authorId="0" shapeId="0" xr:uid="{00000000-0006-0000-0700-00000A000000}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P7" authorId="0" shapeId="0" xr:uid="{00000000-0006-0000-0700-00000B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Q7" authorId="0" shapeId="0" xr:uid="{00000000-0006-0000-0700-00000C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R7" authorId="0" shapeId="0" xr:uid="{00000000-0006-0000-0700-00000D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S7" authorId="0" shapeId="0" xr:uid="{00000000-0006-0000-0700-00000E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T7" authorId="0" shapeId="0" xr:uid="{00000000-0006-0000-0700-00000F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U7" authorId="0" shapeId="0" xr:uid="{00000000-0006-0000-0700-000010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V7" authorId="0" shapeId="0" xr:uid="{00000000-0006-0000-0700-000011000000}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N8" authorId="0" shapeId="0" xr:uid="{00000000-0006-0000-0700-000012000000}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O8" authorId="0" shapeId="0" xr:uid="{00000000-0006-0000-0700-000013000000}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P8" authorId="0" shapeId="0" xr:uid="{00000000-0006-0000-0700-000014000000}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Q8" authorId="0" shapeId="0" xr:uid="{00000000-0006-0000-0700-000015000000}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R8" authorId="0" shapeId="0" xr:uid="{00000000-0006-0000-0700-000016000000}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S8" authorId="0" shapeId="0" xr:uid="{00000000-0006-0000-0700-000017000000}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T8" authorId="0" shapeId="0" xr:uid="{00000000-0006-0000-0700-000018000000}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U8" authorId="0" shapeId="0" xr:uid="{00000000-0006-0000-0700-000019000000}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V8" authorId="0" shapeId="0" xr:uid="{00000000-0006-0000-0700-00001A000000}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O9" authorId="0" shapeId="0" xr:uid="{00000000-0006-0000-0700-00001B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9" authorId="0" shapeId="0" xr:uid="{00000000-0006-0000-0700-00001C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9" authorId="0" shapeId="0" xr:uid="{00000000-0006-0000-0700-00001D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9" authorId="0" shapeId="0" xr:uid="{00000000-0006-0000-0700-00001E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9" authorId="0" shapeId="0" xr:uid="{00000000-0006-0000-0700-00001F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9" authorId="0" shapeId="0" xr:uid="{00000000-0006-0000-0700-000020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U9" authorId="0" shapeId="0" xr:uid="{00000000-0006-0000-0700-000021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V9" authorId="0" shapeId="0" xr:uid="{00000000-0006-0000-0700-000022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0" authorId="0" shapeId="0" xr:uid="{00000000-0006-0000-0700-000023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0" authorId="0" shapeId="0" xr:uid="{00000000-0006-0000-0700-000024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0" authorId="0" shapeId="0" xr:uid="{00000000-0006-0000-0700-000025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0" authorId="0" shapeId="0" xr:uid="{00000000-0006-0000-0700-000026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0" authorId="0" shapeId="0" xr:uid="{00000000-0006-0000-0700-000027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0" authorId="0" shapeId="0" xr:uid="{00000000-0006-0000-0700-000028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U10" authorId="0" shapeId="0" xr:uid="{00000000-0006-0000-0700-000029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V10" authorId="0" shapeId="0" xr:uid="{00000000-0006-0000-0700-00002A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1" authorId="0" shapeId="0" xr:uid="{00000000-0006-0000-0700-00002B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1" authorId="0" shapeId="0" xr:uid="{00000000-0006-0000-0700-00002C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1" authorId="0" shapeId="0" xr:uid="{00000000-0006-0000-0700-00002D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1" authorId="0" shapeId="0" xr:uid="{00000000-0006-0000-0700-00002E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1" authorId="0" shapeId="0" xr:uid="{00000000-0006-0000-0700-00002F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1" authorId="0" shapeId="0" xr:uid="{00000000-0006-0000-0700-000030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U11" authorId="0" shapeId="0" xr:uid="{00000000-0006-0000-0700-000031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V11" authorId="0" shapeId="0" xr:uid="{00000000-0006-0000-0700-000032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2" authorId="0" shapeId="0" xr:uid="{00000000-0006-0000-0700-000033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2" authorId="0" shapeId="0" xr:uid="{00000000-0006-0000-0700-000034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2" authorId="0" shapeId="0" xr:uid="{00000000-0006-0000-0700-000035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2" authorId="0" shapeId="0" xr:uid="{00000000-0006-0000-0700-000036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2" authorId="0" shapeId="0" xr:uid="{00000000-0006-0000-0700-000037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2" authorId="0" shapeId="0" xr:uid="{00000000-0006-0000-0700-000038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U12" authorId="0" shapeId="0" xr:uid="{00000000-0006-0000-0700-000039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V12" authorId="0" shapeId="0" xr:uid="{00000000-0006-0000-0700-00003A000000}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5" authorId="0" shapeId="0" xr:uid="{00000000-0006-0000-0700-00003B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P15" authorId="0" shapeId="0" xr:uid="{00000000-0006-0000-0700-00003C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Q15" authorId="0" shapeId="0" xr:uid="{00000000-0006-0000-0700-00003D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R15" authorId="0" shapeId="0" xr:uid="{00000000-0006-0000-0700-00003E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S15" authorId="0" shapeId="0" xr:uid="{00000000-0006-0000-0700-00003F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T15" authorId="0" shapeId="0" xr:uid="{00000000-0006-0000-0700-000040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U15" authorId="0" shapeId="0" xr:uid="{00000000-0006-0000-0700-000041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V15" authorId="0" shapeId="0" xr:uid="{00000000-0006-0000-0700-000042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O16" authorId="0" shapeId="0" xr:uid="{00000000-0006-0000-0700-000043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P16" authorId="0" shapeId="0" xr:uid="{00000000-0006-0000-0700-000044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 shapeId="0" xr:uid="{00000000-0006-0000-0700-000045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 shapeId="0" xr:uid="{00000000-0006-0000-0700-000046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S16" authorId="0" shapeId="0" xr:uid="{00000000-0006-0000-0700-000047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T16" authorId="0" shapeId="0" xr:uid="{00000000-0006-0000-0700-000048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U16" authorId="0" shapeId="0" xr:uid="{00000000-0006-0000-0700-000049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V16" authorId="0" shapeId="0" xr:uid="{00000000-0006-0000-0700-00004A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O19" authorId="0" shapeId="0" xr:uid="{00000000-0006-0000-0700-00004B000000}">
      <text>
        <r>
          <rPr>
            <sz val="8"/>
            <color indexed="81"/>
            <rFont val="Tahoma"/>
            <family val="2"/>
            <charset val="238"/>
          </rPr>
          <t>"Uwaga" - oznacza, że wartość wolumenu dostarczanej energii W Tabeli 1B jest różna od wartości w Tabeli 5</t>
        </r>
      </text>
    </comment>
    <comment ref="P19" authorId="0" shapeId="0" xr:uid="{00000000-0006-0000-0700-00004C000000}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Q19" authorId="0" shapeId="0" xr:uid="{00000000-0006-0000-0700-00004D000000}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R19" authorId="0" shapeId="0" xr:uid="{00000000-0006-0000-0700-00004E000000}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S19" authorId="0" shapeId="0" xr:uid="{00000000-0006-0000-0700-00004F000000}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T19" authorId="0" shapeId="0" xr:uid="{00000000-0006-0000-0700-000050000000}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U19" authorId="0" shapeId="0" xr:uid="{00000000-0006-0000-0700-000051000000}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V19" authorId="0" shapeId="0" xr:uid="{00000000-0006-0000-0700-000052000000}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O20" authorId="0" shapeId="0" xr:uid="{00000000-0006-0000-0700-000053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P20" authorId="0" shapeId="0" xr:uid="{00000000-0006-0000-0700-000054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Q20" authorId="0" shapeId="0" xr:uid="{00000000-0006-0000-0700-000055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R20" authorId="0" shapeId="0" xr:uid="{00000000-0006-0000-0700-000056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S20" authorId="0" shapeId="0" xr:uid="{00000000-0006-0000-0700-000057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T20" authorId="0" shapeId="0" xr:uid="{00000000-0006-0000-0700-000058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U20" authorId="0" shapeId="0" xr:uid="{00000000-0006-0000-0700-000059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V20" authorId="0" shapeId="0" xr:uid="{00000000-0006-0000-0700-00005A000000}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</commentList>
</comments>
</file>

<file path=xl/sharedStrings.xml><?xml version="1.0" encoding="utf-8"?>
<sst xmlns="http://schemas.openxmlformats.org/spreadsheetml/2006/main" count="542" uniqueCount="290">
  <si>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</si>
  <si>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</si>
  <si>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</si>
  <si>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</si>
  <si>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</si>
  <si>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</si>
  <si>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</si>
  <si>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</si>
  <si>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</si>
  <si>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</si>
  <si>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</si>
  <si>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</si>
  <si>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</si>
  <si>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</si>
  <si>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</si>
  <si>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</si>
  <si>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</si>
  <si>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</si>
  <si>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</si>
  <si>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</si>
  <si>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</si>
  <si>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</si>
  <si>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</si>
  <si>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</si>
  <si>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</si>
  <si>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</si>
  <si>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</si>
  <si>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</si>
  <si>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</si>
  <si>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</si>
  <si>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</si>
  <si>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</si>
  <si>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</si>
  <si>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</si>
  <si>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</si>
  <si>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</si>
  <si>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</si>
  <si>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</si>
  <si>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</si>
  <si>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</si>
  <si>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</si>
  <si>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</si>
  <si>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</si>
  <si>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</si>
  <si>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</si>
  <si>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</si>
  <si>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</si>
  <si>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</si>
  <si>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</si>
  <si>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</si>
  <si>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</si>
  <si>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</si>
  <si>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</si>
  <si>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</si>
  <si>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</si>
  <si>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</si>
  <si>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</si>
  <si>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</si>
  <si>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</si>
  <si>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</si>
  <si>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</si>
  <si>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</si>
  <si>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</si>
  <si>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</si>
  <si>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</si>
  <si>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</si>
  <si>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</si>
  <si>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</si>
  <si>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</si>
  <si>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</si>
  <si>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</si>
  <si>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</si>
  <si>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</si>
  <si>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</si>
  <si>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</si>
  <si>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</si>
  <si>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</si>
  <si>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</si>
  <si>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</si>
  <si>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</si>
  <si>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</si>
  <si>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</si>
  <si>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</si>
  <si>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</si>
  <si>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</si>
  <si>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</si>
  <si>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</si>
  <si>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</si>
  <si>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</si>
  <si>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</si>
  <si>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</si>
  <si>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</si>
  <si>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</si>
  <si>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</si>
  <si>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</si>
  <si>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</si>
  <si>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</si>
  <si>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</si>
  <si>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</si>
  <si>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</si>
  <si>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</si>
  <si>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</si>
  <si>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</si>
  <si>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</si>
  <si>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</si>
  <si>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</si>
  <si>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</si>
  <si>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</si>
  <si>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</si>
  <si>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</si>
  <si>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</si>
  <si>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</si>
  <si>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</si>
  <si>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</si>
  <si>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</si>
  <si>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</si>
  <si>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</si>
  <si>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</si>
  <si>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</si>
  <si>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</si>
  <si>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</si>
  <si>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</si>
  <si>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</si>
  <si>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</si>
  <si>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</si>
  <si>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</si>
  <si>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</si>
  <si>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</si>
  <si>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</si>
  <si>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</si>
  <si>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</si>
  <si>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</si>
  <si>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</si>
  <si>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</si>
  <si>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</si>
  <si>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</si>
  <si>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</si>
  <si>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</si>
  <si>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</si>
  <si>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</si>
  <si>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</si>
  <si>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</si>
  <si>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</si>
  <si>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</si>
  <si>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</si>
  <si>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</si>
  <si>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</si>
  <si>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</si>
  <si>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</si>
  <si>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</si>
  <si>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</si>
  <si>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</si>
  <si>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</si>
  <si>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</si>
  <si>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</si>
  <si>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</si>
  <si>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</si>
  <si>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</si>
  <si>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</si>
  <si>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</si>
  <si>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</si>
  <si>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</si>
  <si>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</si>
  <si>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</si>
  <si>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</si>
  <si>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</si>
  <si>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</si>
  <si>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</si>
  <si>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</si>
  <si>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</si>
  <si>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</si>
  <si>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</si>
  <si>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</si>
  <si>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</si>
  <si>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</si>
  <si>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</si>
  <si>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</si>
  <si>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</si>
  <si>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</si>
  <si>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</si>
  <si>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</si>
  <si>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</si>
  <si>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</si>
  <si>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</si>
  <si>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</si>
  <si>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</si>
  <si>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</si>
  <si>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</si>
  <si>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</si>
  <si>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</si>
  <si>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</si>
  <si>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</si>
  <si>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</si>
  <si>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</si>
  <si>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</si>
  <si>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</si>
  <si>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</si>
  <si>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</si>
  <si>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</si>
  <si>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</si>
  <si>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</si>
  <si>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</si>
  <si>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</si>
  <si>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</si>
  <si>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</si>
  <si>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</si>
  <si>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</si>
  <si>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</si>
  <si>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</si>
  <si>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</si>
  <si>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</si>
  <si>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</si>
  <si>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</si>
  <si>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</si>
  <si>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</si>
  <si>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</si>
  <si>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</si>
  <si>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</si>
  <si>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</si>
  <si>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Nakłady inwestycyjne planowane w latach:
[tys.zł]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</si>
  <si>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</si>
  <si>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</si>
  <si>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</si>
  <si>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</si>
  <si>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</si>
  <si>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</si>
  <si>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</si>
  <si>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</si>
  <si>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</si>
  <si>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</si>
  <si>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</si>
  <si>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</si>
  <si>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</si>
  <si>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</si>
  <si>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</si>
  <si>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</si>
  <si>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</si>
  <si>
    <t xml:space="preserve"> liczba odbiorców końcowych w tym:</t>
  </si>
  <si>
    <t>- nowych, przyłączonych w danym roku</t>
  </si>
  <si>
    <t xml:space="preserve">- przyłączonych bezpośrednio do sieci lub instalacji wytwórcy </t>
  </si>
  <si>
    <t xml:space="preserve"> ilość dostarczanej energii w tym*</t>
  </si>
  <si>
    <t>- przyłączonych bezpośrednio do sieci lub instalacji wytwórcy</t>
  </si>
  <si>
    <t>- przyłączonych w danym roku</t>
  </si>
  <si>
    <t>Średnie  nakłady jednostkowe*</t>
  </si>
  <si>
    <t>* - należy podać średnie nakłady jednostkowe danego składnika majątku określone na podstawie nakładów inwestycyjnych poniesionych przez Przedsiębiorstwo w ostatnich 2 latach poprzedzających opracowanie planu rozwoju.</t>
  </si>
  <si>
    <t>Nakłady inwestycyjne szacunkowe wykonane/
plan
[tys.zł]</t>
  </si>
  <si>
    <t>Nakłady inwestycyjne DEE ogółem*</t>
  </si>
  <si>
    <t>Źródła finansowania nakładów:</t>
  </si>
  <si>
    <t xml:space="preserve">Nakłady inwestycyjne pozostałe, nie ujęte w pkt. A i B: </t>
  </si>
  <si>
    <t>Zakres rzeczowy
(opis)</t>
  </si>
  <si>
    <t>Amortyzacja majątku służącego do działalności energetycznej DEE</t>
  </si>
  <si>
    <t>Szacunkowe wykonanie/
plan</t>
  </si>
  <si>
    <t>Zysk brutto (strata) z działalności energetycznej DEE</t>
  </si>
  <si>
    <t>Zysk netto (strata) z działalności energetycznej DEE</t>
  </si>
  <si>
    <t>29</t>
  </si>
  <si>
    <t>2023 r.</t>
  </si>
  <si>
    <t>Przedstawiane nakłady inwestycyjne należy podać w cenach bieżących</t>
  </si>
  <si>
    <t>2024 r.</t>
  </si>
  <si>
    <t>UWAGI */
 inne informacje</t>
  </si>
  <si>
    <t>Stacje elektroenergetyczne*</t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</si>
  <si>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</si>
  <si>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</si>
  <si>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</si>
  <si>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</si>
  <si>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</si>
  <si>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</si>
  <si>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2025 r.
plan</t>
  </si>
  <si>
    <t/>
  </si>
  <si>
    <t>2025 r.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</si>
  <si>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</si>
  <si>
    <t>2026 r.
plan</t>
  </si>
  <si>
    <t>2026 r.</t>
  </si>
  <si>
    <t xml:space="preserve">Tabela 5. Plan wybranych wielkości finansowych i innych. </t>
  </si>
  <si>
    <t>2027 r.
plan</t>
  </si>
  <si>
    <t>2027 r.</t>
  </si>
  <si>
    <t>2028 r.
plan</t>
  </si>
  <si>
    <t>2028 r.</t>
  </si>
  <si>
    <t>2023 r.                            Wykonanie</t>
  </si>
  <si>
    <t>2024 r.                            Szacunkowe wykonanie/
Plan</t>
  </si>
  <si>
    <t>2029 r.
plan</t>
  </si>
  <si>
    <t>2030 r.
plan</t>
  </si>
  <si>
    <t>Charakterystyka ekonomiczna; 
stan 31 XII 2023 r.</t>
  </si>
  <si>
    <t xml:space="preserve">W zestawieniu należy ująć tylko te składniki majątku, które w dniu 31.12. 2023 r. były zainstalowane w sieci, tj. bez stanów magazynowych. </t>
  </si>
  <si>
    <t>2029 r.</t>
  </si>
  <si>
    <t>2030 r.</t>
  </si>
  <si>
    <t>Wykonanie
2023</t>
  </si>
  <si>
    <t>Szacunkowe wykonanie/
plan
2024</t>
  </si>
  <si>
    <t>Razem nakłady   w latach                      od 2025 do 2030
[tys.zł]</t>
  </si>
  <si>
    <t xml:space="preserve">zgodnie z §2 pkt.17 Rozporządzenia MKiŚ z dnia 23 marca 2023 r. w sprawie szczegółowych warunków funkcjonowania systemu elektroenergetycznego.             </t>
  </si>
  <si>
    <t>2.  lata, w których Przedsiębiorstwo planuje prowadzić inwestycje np. jeżeli w planie rozwoju na lata 2025-2030 przykładowe zadane inwestycyjne było prowadzone w latach objętych wcześniejszym planem rozwoju np.  2021, 2022 i będzie kontynuowane w latach objętych przedmiotowym planem rozwoju np. 2027, 2029 oraz w latach następnych np. 2031, to wszystkie te lata należy wykazać w kolumnie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</si>
</sst>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00"/>
    <numFmt numFmtId="166" formatCode="#,##0.00;\-#,##0.00;#"/>
    <numFmt numFmtId="167" formatCode="#,##0;\-#,##0;#"/>
    <numFmt numFmtId="168" formatCode="#,##0;\-#,##0;#,###"/>
    <numFmt numFmtId="169" formatCode="#,##0.00;\-#,##0.00;#,###"/>
  </numFmts>
  <fonts count="37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mbria"/>
      <family val="1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b/>
      <u/>
      <sz val="10"/>
      <color indexed="8"/>
      <name val="Cambria"/>
      <family val="1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sz val="11"/>
      <name val="Arial"/>
      <family val="2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2" fillId="0" borderId="0"/>
    <xf numFmtId="0" fontId="22" fillId="0" borderId="0"/>
  </cellStyleXfs>
  <cellXfs count="704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49" fontId="11" fillId="0" borderId="2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indent="2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 wrapText="1"/>
    </xf>
    <xf numFmtId="49" fontId="12" fillId="3" borderId="54" xfId="0" applyNumberFormat="1" applyFont="1" applyFill="1" applyBorder="1" applyAlignment="1">
      <alignment horizontal="center" vertical="center"/>
    </xf>
    <xf numFmtId="165" fontId="11" fillId="3" borderId="56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>
      <alignment horizontal="center" vertical="center"/>
    </xf>
    <xf numFmtId="165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indent="2"/>
    </xf>
    <xf numFmtId="165" fontId="11" fillId="0" borderId="4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indent="2"/>
    </xf>
    <xf numFmtId="0" fontId="11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4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164" fontId="11" fillId="0" borderId="33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49" fontId="12" fillId="0" borderId="39" xfId="0" applyNumberFormat="1" applyFont="1" applyBorder="1" applyAlignment="1">
      <alignment horizontal="left" indent="2"/>
    </xf>
    <xf numFmtId="0" fontId="12" fillId="0" borderId="59" xfId="0" applyFont="1" applyBorder="1" applyAlignment="1">
      <alignment horizontal="left" vertical="top" wrapText="1"/>
    </xf>
    <xf numFmtId="4" fontId="12" fillId="0" borderId="70" xfId="1" quotePrefix="1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indent="1"/>
    </xf>
    <xf numFmtId="49" fontId="10" fillId="0" borderId="75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3"/>
    </xf>
    <xf numFmtId="49" fontId="3" fillId="0" borderId="33" xfId="0" applyNumberFormat="1" applyFont="1" applyBorder="1" applyAlignment="1">
      <alignment horizontal="left" vertical="center" indent="3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5" borderId="76" xfId="0" applyFill="1" applyBorder="1" applyAlignment="1">
      <alignment horizontal="center"/>
    </xf>
    <xf numFmtId="3" fontId="12" fillId="0" borderId="67" xfId="1" applyNumberFormat="1" applyFont="1" applyFill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left" vertical="center" indent="3"/>
    </xf>
    <xf numFmtId="49" fontId="10" fillId="0" borderId="62" xfId="0" applyNumberFormat="1" applyFont="1" applyBorder="1" applyAlignment="1">
      <alignment horizontal="center" vertical="center"/>
    </xf>
    <xf numFmtId="16" fontId="12" fillId="0" borderId="39" xfId="0" applyNumberFormat="1" applyFont="1" applyBorder="1" applyAlignment="1">
      <alignment horizontal="left" indent="2"/>
    </xf>
    <xf numFmtId="0" fontId="11" fillId="0" borderId="37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0" fillId="7" borderId="0" xfId="0" applyFont="1" applyFill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left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7" fillId="7" borderId="0" xfId="0" applyFont="1" applyFill="1"/>
    <xf numFmtId="0" fontId="4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justify" vertical="top"/>
    </xf>
    <xf numFmtId="0" fontId="3" fillId="7" borderId="0" xfId="0" applyFont="1" applyFill="1" applyAlignment="1"/>
    <xf numFmtId="0" fontId="17" fillId="7" borderId="0" xfId="0" applyFont="1" applyFill="1" applyAlignment="1">
      <alignment vertical="top"/>
    </xf>
    <xf numFmtId="0" fontId="5" fillId="7" borderId="0" xfId="0" applyFont="1" applyFill="1"/>
    <xf numFmtId="0" fontId="4" fillId="7" borderId="0" xfId="0" applyFont="1" applyFill="1" applyAlignment="1">
      <alignment vertical="top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49" fontId="12" fillId="7" borderId="15" xfId="0" applyNumberFormat="1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1" fillId="7" borderId="19" xfId="0" applyNumberFormat="1" applyFont="1" applyFill="1" applyBorder="1" applyAlignment="1">
      <alignment horizontal="left" vertical="center" indent="2"/>
    </xf>
    <xf numFmtId="49" fontId="11" fillId="7" borderId="2" xfId="0" applyNumberFormat="1" applyFont="1" applyFill="1" applyBorder="1" applyAlignment="1">
      <alignment horizontal="center" vertical="center"/>
    </xf>
    <xf numFmtId="49" fontId="11" fillId="7" borderId="20" xfId="0" applyNumberFormat="1" applyFont="1" applyFill="1" applyBorder="1" applyAlignment="1">
      <alignment horizontal="center" vertical="center"/>
    </xf>
    <xf numFmtId="49" fontId="13" fillId="7" borderId="19" xfId="0" applyNumberFormat="1" applyFont="1" applyFill="1" applyBorder="1" applyAlignment="1">
      <alignment horizontal="left" vertical="center" wrapText="1" indent="4"/>
    </xf>
    <xf numFmtId="49" fontId="11" fillId="7" borderId="22" xfId="0" applyNumberFormat="1" applyFont="1" applyFill="1" applyBorder="1" applyAlignment="1">
      <alignment horizontal="center" vertical="center"/>
    </xf>
    <xf numFmtId="49" fontId="11" fillId="7" borderId="23" xfId="0" applyNumberFormat="1" applyFont="1" applyFill="1" applyBorder="1" applyAlignment="1">
      <alignment horizontal="left" vertical="center" indent="2"/>
    </xf>
    <xf numFmtId="49" fontId="11" fillId="7" borderId="4" xfId="0" applyNumberFormat="1" applyFont="1" applyFill="1" applyBorder="1" applyAlignment="1">
      <alignment horizontal="center" vertical="center"/>
    </xf>
    <xf numFmtId="49" fontId="11" fillId="7" borderId="24" xfId="0" applyNumberFormat="1" applyFont="1" applyFill="1" applyBorder="1" applyAlignment="1">
      <alignment horizontal="center" vertical="center"/>
    </xf>
    <xf numFmtId="0" fontId="7" fillId="7" borderId="0" xfId="0" applyFont="1" applyFill="1"/>
    <xf numFmtId="3" fontId="7" fillId="7" borderId="0" xfId="0" applyNumberFormat="1" applyFont="1" applyFill="1"/>
    <xf numFmtId="164" fontId="7" fillId="7" borderId="0" xfId="0" applyNumberFormat="1" applyFont="1" applyFill="1"/>
    <xf numFmtId="49" fontId="11" fillId="7" borderId="28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49" fontId="11" fillId="7" borderId="72" xfId="0" applyNumberFormat="1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 vertical="center"/>
    </xf>
    <xf numFmtId="49" fontId="11" fillId="7" borderId="31" xfId="0" applyNumberFormat="1" applyFont="1" applyFill="1" applyBorder="1" applyAlignment="1">
      <alignment horizontal="left" vertical="center" indent="2"/>
    </xf>
    <xf numFmtId="49" fontId="11" fillId="7" borderId="32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left" vertical="center" indent="2"/>
    </xf>
    <xf numFmtId="49" fontId="11" fillId="7" borderId="6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/>
    <xf numFmtId="0" fontId="5" fillId="7" borderId="0" xfId="0" applyFont="1" applyFill="1" applyBorder="1"/>
    <xf numFmtId="49" fontId="3" fillId="7" borderId="0" xfId="0" applyNumberFormat="1" applyFont="1" applyFill="1" applyBorder="1"/>
    <xf numFmtId="0" fontId="3" fillId="7" borderId="0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right"/>
    </xf>
    <xf numFmtId="0" fontId="10" fillId="7" borderId="0" xfId="0" applyFont="1" applyFill="1" applyAlignment="1">
      <alignment horizontal="left" indent="1"/>
    </xf>
    <xf numFmtId="0" fontId="5" fillId="7" borderId="0" xfId="0" applyFont="1" applyFill="1" applyAlignment="1">
      <alignment horizontal="right"/>
    </xf>
    <xf numFmtId="0" fontId="3" fillId="7" borderId="0" xfId="0" applyFont="1" applyFill="1" applyAlignment="1">
      <alignment horizontal="justify" vertical="top"/>
    </xf>
    <xf numFmtId="0" fontId="5" fillId="7" borderId="0" xfId="0" applyFont="1" applyFill="1" applyAlignment="1">
      <alignment horizontal="justify" vertical="top" wrapText="1"/>
    </xf>
    <xf numFmtId="0" fontId="4" fillId="7" borderId="0" xfId="0" applyFont="1" applyFill="1" applyBorder="1" applyAlignment="1">
      <alignment horizontal="right" vertical="top"/>
    </xf>
    <xf numFmtId="0" fontId="5" fillId="7" borderId="0" xfId="0" applyFont="1" applyFill="1" applyAlignment="1">
      <alignment horizontal="left" vertical="top"/>
    </xf>
    <xf numFmtId="164" fontId="11" fillId="9" borderId="2" xfId="0" applyNumberFormat="1" applyFont="1" applyFill="1" applyBorder="1" applyAlignment="1">
      <alignment vertical="center"/>
    </xf>
    <xf numFmtId="164" fontId="11" fillId="9" borderId="3" xfId="0" applyNumberFormat="1" applyFont="1" applyFill="1" applyBorder="1" applyAlignment="1">
      <alignment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11" fillId="10" borderId="18" xfId="0" applyFont="1" applyFill="1" applyBorder="1"/>
    <xf numFmtId="0" fontId="11" fillId="10" borderId="73" xfId="0" applyFont="1" applyFill="1" applyBorder="1"/>
    <xf numFmtId="0" fontId="10" fillId="7" borderId="0" xfId="0" applyFont="1" applyFill="1" applyAlignment="1">
      <alignment horizontal="left" vertical="top"/>
    </xf>
    <xf numFmtId="0" fontId="10" fillId="7" borderId="0" xfId="0" applyFont="1" applyFill="1" applyAlignment="1">
      <alignment vertical="top"/>
    </xf>
    <xf numFmtId="0" fontId="16" fillId="7" borderId="0" xfId="0" applyFont="1" applyFill="1" applyAlignment="1">
      <alignment horizontal="left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49" fontId="11" fillId="7" borderId="15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 wrapText="1"/>
    </xf>
    <xf numFmtId="0" fontId="12" fillId="7" borderId="37" xfId="0" applyNumberFormat="1" applyFont="1" applyFill="1" applyBorder="1" applyAlignment="1">
      <alignment horizontal="left" vertical="center" wrapText="1"/>
    </xf>
    <xf numFmtId="49" fontId="11" fillId="7" borderId="38" xfId="0" applyNumberFormat="1" applyFont="1" applyFill="1" applyBorder="1" applyAlignment="1">
      <alignment horizontal="center" vertical="center"/>
    </xf>
    <xf numFmtId="49" fontId="11" fillId="7" borderId="39" xfId="0" applyNumberFormat="1" applyFont="1" applyFill="1" applyBorder="1" applyAlignment="1">
      <alignment horizontal="left" indent="1"/>
    </xf>
    <xf numFmtId="49" fontId="11" fillId="7" borderId="40" xfId="0" applyNumberFormat="1" applyFont="1" applyFill="1" applyBorder="1" applyAlignment="1">
      <alignment horizontal="center" vertical="center"/>
    </xf>
    <xf numFmtId="49" fontId="11" fillId="7" borderId="43" xfId="0" applyNumberFormat="1" applyFont="1" applyFill="1" applyBorder="1" applyAlignment="1">
      <alignment horizontal="center" vertical="center"/>
    </xf>
    <xf numFmtId="49" fontId="11" fillId="7" borderId="46" xfId="0" applyNumberFormat="1" applyFont="1" applyFill="1" applyBorder="1" applyAlignment="1">
      <alignment horizontal="center" vertical="center"/>
    </xf>
    <xf numFmtId="0" fontId="12" fillId="7" borderId="36" xfId="0" applyNumberFormat="1" applyFont="1" applyFill="1" applyBorder="1" applyAlignment="1">
      <alignment horizontal="left" vertical="top" wrapText="1"/>
    </xf>
    <xf numFmtId="49" fontId="12" fillId="7" borderId="37" xfId="0" applyNumberFormat="1" applyFont="1" applyFill="1" applyBorder="1" applyAlignment="1">
      <alignment horizontal="left" indent="2"/>
    </xf>
    <xf numFmtId="49" fontId="11" fillId="7" borderId="48" xfId="0" applyNumberFormat="1" applyFont="1" applyFill="1" applyBorder="1" applyAlignment="1">
      <alignment horizontal="center" vertical="center"/>
    </xf>
    <xf numFmtId="49" fontId="11" fillId="7" borderId="49" xfId="0" applyNumberFormat="1" applyFont="1" applyFill="1" applyBorder="1" applyAlignment="1">
      <alignment horizontal="left" indent="4"/>
    </xf>
    <xf numFmtId="49" fontId="12" fillId="7" borderId="49" xfId="0" applyNumberFormat="1" applyFont="1" applyFill="1" applyBorder="1" applyAlignment="1">
      <alignment horizontal="left" indent="2"/>
    </xf>
    <xf numFmtId="49" fontId="11" fillId="7" borderId="39" xfId="0" applyNumberFormat="1" applyFont="1" applyFill="1" applyBorder="1" applyAlignment="1">
      <alignment horizontal="left" indent="4"/>
    </xf>
    <xf numFmtId="49" fontId="11" fillId="7" borderId="33" xfId="0" applyNumberFormat="1" applyFont="1" applyFill="1" applyBorder="1" applyAlignment="1">
      <alignment horizontal="left" indent="4"/>
    </xf>
    <xf numFmtId="49" fontId="11" fillId="7" borderId="50" xfId="0" applyNumberFormat="1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horizontal="center" vertical="center"/>
    </xf>
    <xf numFmtId="49" fontId="12" fillId="7" borderId="23" xfId="0" applyNumberFormat="1" applyFont="1" applyFill="1" applyBorder="1" applyAlignment="1">
      <alignment horizontal="center"/>
    </xf>
    <xf numFmtId="49" fontId="11" fillId="7" borderId="31" xfId="0" applyNumberFormat="1" applyFont="1" applyFill="1" applyBorder="1" applyAlignment="1">
      <alignment horizontal="left" vertical="top" wrapText="1"/>
    </xf>
    <xf numFmtId="49" fontId="12" fillId="7" borderId="12" xfId="0" applyNumberFormat="1" applyFont="1" applyFill="1" applyBorder="1" applyAlignment="1">
      <alignment horizontal="center" vertical="center"/>
    </xf>
    <xf numFmtId="49" fontId="15" fillId="7" borderId="0" xfId="0" applyNumberFormat="1" applyFont="1" applyFill="1" applyBorder="1" applyAlignment="1">
      <alignment horizontal="left" indent="4"/>
    </xf>
    <xf numFmtId="49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54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35" xfId="0" applyNumberFormat="1" applyFont="1" applyFill="1" applyBorder="1" applyAlignment="1">
      <alignment horizontal="center" vertical="center"/>
    </xf>
    <xf numFmtId="49" fontId="11" fillId="7" borderId="36" xfId="1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/>
    </xf>
    <xf numFmtId="0" fontId="18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17" fillId="7" borderId="0" xfId="0" applyFont="1" applyFill="1" applyAlignment="1">
      <alignment horizontal="left" vertical="top"/>
    </xf>
    <xf numFmtId="0" fontId="33" fillId="7" borderId="12" xfId="0" applyFont="1" applyFill="1" applyBorder="1" applyAlignment="1">
      <alignment vertical="center"/>
    </xf>
    <xf numFmtId="0" fontId="33" fillId="7" borderId="13" xfId="0" applyFont="1" applyFill="1" applyBorder="1" applyAlignment="1">
      <alignment vertical="center"/>
    </xf>
    <xf numFmtId="0" fontId="33" fillId="7" borderId="55" xfId="0" applyFont="1" applyFill="1" applyBorder="1" applyAlignment="1">
      <alignment vertical="center"/>
    </xf>
    <xf numFmtId="0" fontId="33" fillId="7" borderId="0" xfId="0" applyFont="1" applyFill="1" applyBorder="1" applyAlignment="1">
      <alignment vertical="center"/>
    </xf>
    <xf numFmtId="49" fontId="10" fillId="7" borderId="0" xfId="0" applyNumberFormat="1" applyFont="1" applyFill="1"/>
    <xf numFmtId="0" fontId="5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vertical="top" wrapText="1"/>
    </xf>
    <xf numFmtId="49" fontId="18" fillId="7" borderId="0" xfId="0" applyNumberFormat="1" applyFont="1" applyFill="1" applyBorder="1" applyAlignment="1">
      <alignment horizontal="left"/>
    </xf>
    <xf numFmtId="0" fontId="8" fillId="7" borderId="0" xfId="0" applyFont="1" applyFill="1"/>
    <xf numFmtId="0" fontId="10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right"/>
    </xf>
    <xf numFmtId="49" fontId="5" fillId="7" borderId="0" xfId="0" applyNumberFormat="1" applyFont="1" applyFill="1"/>
    <xf numFmtId="0" fontId="30" fillId="7" borderId="0" xfId="0" applyFont="1" applyFill="1" applyAlignment="1">
      <alignment horizontal="left" vertical="top"/>
    </xf>
    <xf numFmtId="0" fontId="15" fillId="7" borderId="0" xfId="0" applyFont="1" applyFill="1"/>
    <xf numFmtId="49" fontId="10" fillId="0" borderId="10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49" fontId="19" fillId="11" borderId="35" xfId="0" applyNumberFormat="1" applyFont="1" applyFill="1" applyBorder="1" applyAlignment="1">
      <alignment vertical="center"/>
    </xf>
    <xf numFmtId="49" fontId="3" fillId="11" borderId="13" xfId="0" applyNumberFormat="1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0" fillId="12" borderId="42" xfId="0" applyFont="1" applyFill="1" applyBorder="1" applyAlignment="1">
      <alignment horizontal="left" vertical="center" wrapText="1"/>
    </xf>
    <xf numFmtId="49" fontId="3" fillId="12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10" fillId="12" borderId="42" xfId="0" applyFont="1" applyFill="1" applyBorder="1" applyAlignment="1">
      <alignment vertical="top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vertical="center" wrapText="1"/>
    </xf>
    <xf numFmtId="49" fontId="3" fillId="12" borderId="0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indent="1"/>
    </xf>
    <xf numFmtId="0" fontId="19" fillId="0" borderId="45" xfId="0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indent="1"/>
    </xf>
    <xf numFmtId="49" fontId="10" fillId="0" borderId="9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indent="1"/>
    </xf>
    <xf numFmtId="49" fontId="8" fillId="0" borderId="74" xfId="0" applyNumberFormat="1" applyFont="1" applyFill="1" applyBorder="1" applyAlignment="1">
      <alignment horizontal="left" vertical="center" indent="2"/>
    </xf>
    <xf numFmtId="49" fontId="3" fillId="0" borderId="8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indent="2"/>
    </xf>
    <xf numFmtId="0" fontId="3" fillId="0" borderId="4" xfId="0" applyFont="1" applyFill="1" applyBorder="1" applyAlignment="1">
      <alignment horizontal="left" vertical="center" indent="1"/>
    </xf>
    <xf numFmtId="49" fontId="10" fillId="0" borderId="6" xfId="0" applyNumberFormat="1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/>
    </xf>
    <xf numFmtId="4" fontId="3" fillId="7" borderId="0" xfId="0" applyNumberFormat="1" applyFont="1" applyFill="1" applyAlignment="1">
      <alignment horizontal="left"/>
    </xf>
    <xf numFmtId="0" fontId="0" fillId="7" borderId="0" xfId="0" applyFill="1"/>
    <xf numFmtId="0" fontId="26" fillId="7" borderId="0" xfId="2" applyFont="1" applyFill="1"/>
    <xf numFmtId="0" fontId="26" fillId="7" borderId="0" xfId="2" applyFont="1" applyFill="1" applyAlignment="1">
      <alignment wrapText="1"/>
    </xf>
    <xf numFmtId="0" fontId="7" fillId="7" borderId="0" xfId="2" applyFont="1" applyFill="1"/>
    <xf numFmtId="0" fontId="21" fillId="7" borderId="0" xfId="2" applyFont="1" applyFill="1" applyAlignment="1"/>
    <xf numFmtId="0" fontId="21" fillId="7" borderId="0" xfId="2" applyFont="1" applyFill="1"/>
    <xf numFmtId="3" fontId="21" fillId="7" borderId="0" xfId="2" applyNumberFormat="1" applyFont="1" applyFill="1"/>
    <xf numFmtId="0" fontId="21" fillId="7" borderId="0" xfId="2" applyFont="1" applyFill="1" applyAlignment="1">
      <alignment wrapText="1"/>
    </xf>
    <xf numFmtId="0" fontId="23" fillId="7" borderId="0" xfId="2" applyFont="1" applyFill="1"/>
    <xf numFmtId="0" fontId="34" fillId="13" borderId="79" xfId="2" applyFont="1" applyFill="1" applyBorder="1" applyAlignment="1">
      <alignment horizontal="center" vertical="center" wrapText="1"/>
    </xf>
    <xf numFmtId="0" fontId="34" fillId="13" borderId="54" xfId="2" applyFont="1" applyFill="1" applyBorder="1" applyAlignment="1">
      <alignment horizontal="center" vertical="center" wrapText="1"/>
    </xf>
    <xf numFmtId="0" fontId="34" fillId="13" borderId="77" xfId="2" applyFont="1" applyFill="1" applyBorder="1" applyAlignment="1">
      <alignment horizontal="center" vertical="center" wrapText="1"/>
    </xf>
    <xf numFmtId="0" fontId="34" fillId="13" borderId="24" xfId="2" applyFont="1" applyFill="1" applyBorder="1" applyAlignment="1">
      <alignment horizontal="center" vertical="center" wrapText="1"/>
    </xf>
    <xf numFmtId="0" fontId="34" fillId="13" borderId="4" xfId="2" applyFont="1" applyFill="1" applyBorder="1" applyAlignment="1">
      <alignment horizontal="center"/>
    </xf>
    <xf numFmtId="0" fontId="34" fillId="13" borderId="5" xfId="2" applyFont="1" applyFill="1" applyBorder="1" applyAlignment="1">
      <alignment horizontal="center"/>
    </xf>
    <xf numFmtId="0" fontId="34" fillId="13" borderId="6" xfId="2" applyFont="1" applyFill="1" applyBorder="1" applyAlignment="1">
      <alignment horizontal="center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center" vertical="center" wrapText="1"/>
    </xf>
    <xf numFmtId="0" fontId="34" fillId="13" borderId="29" xfId="2" applyFont="1" applyFill="1" applyBorder="1" applyAlignment="1">
      <alignment horizontal="left" vertical="center" wrapText="1"/>
    </xf>
    <xf numFmtId="0" fontId="34" fillId="13" borderId="30" xfId="2" applyFont="1" applyFill="1" applyBorder="1" applyAlignment="1">
      <alignment horizontal="left" vertical="center" wrapText="1"/>
    </xf>
    <xf numFmtId="3" fontId="34" fillId="13" borderId="7" xfId="2" applyNumberFormat="1" applyFont="1" applyFill="1" applyBorder="1"/>
    <xf numFmtId="3" fontId="34" fillId="13" borderId="8" xfId="2" applyNumberFormat="1" applyFont="1" applyFill="1" applyBorder="1"/>
    <xf numFmtId="3" fontId="34" fillId="13" borderId="9" xfId="2" applyNumberFormat="1" applyFont="1" applyFill="1" applyBorder="1"/>
    <xf numFmtId="0" fontId="34" fillId="0" borderId="1" xfId="2" applyFont="1" applyFill="1" applyBorder="1" applyAlignment="1">
      <alignment horizontal="left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/>
    </xf>
    <xf numFmtId="0" fontId="34" fillId="0" borderId="72" xfId="2" applyFont="1" applyFill="1" applyBorder="1" applyAlignment="1">
      <alignment horizontal="center" vertical="center"/>
    </xf>
    <xf numFmtId="0" fontId="34" fillId="0" borderId="76" xfId="2" applyFont="1" applyFill="1" applyBorder="1" applyAlignment="1">
      <alignment horizontal="center" vertical="center" wrapText="1"/>
    </xf>
    <xf numFmtId="0" fontId="34" fillId="0" borderId="5" xfId="2" applyFont="1" applyFill="1" applyBorder="1" applyAlignment="1">
      <alignment horizontal="left" vertical="center" wrapText="1"/>
    </xf>
    <xf numFmtId="0" fontId="34" fillId="0" borderId="80" xfId="2" applyFont="1" applyFill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vertical="center"/>
    </xf>
    <xf numFmtId="166" fontId="11" fillId="9" borderId="1" xfId="0" applyNumberFormat="1" applyFont="1" applyFill="1" applyBorder="1" applyAlignment="1">
      <alignment vertical="center"/>
    </xf>
    <xf numFmtId="166" fontId="11" fillId="9" borderId="3" xfId="0" applyNumberFormat="1" applyFont="1" applyFill="1" applyBorder="1" applyAlignment="1">
      <alignment vertical="center"/>
    </xf>
    <xf numFmtId="166" fontId="11" fillId="9" borderId="25" xfId="0" applyNumberFormat="1" applyFont="1" applyFill="1" applyBorder="1" applyAlignment="1">
      <alignment vertical="center"/>
    </xf>
    <xf numFmtId="166" fontId="11" fillId="9" borderId="83" xfId="0" applyNumberFormat="1" applyFont="1" applyFill="1" applyBorder="1" applyAlignment="1">
      <alignment vertical="center"/>
    </xf>
    <xf numFmtId="166" fontId="11" fillId="9" borderId="27" xfId="0" applyNumberFormat="1" applyFont="1" applyFill="1" applyBorder="1" applyAlignment="1">
      <alignment vertical="center"/>
    </xf>
    <xf numFmtId="166" fontId="11" fillId="2" borderId="65" xfId="0" applyNumberFormat="1" applyFont="1" applyFill="1" applyBorder="1" applyAlignment="1">
      <alignment vertical="center"/>
    </xf>
    <xf numFmtId="166" fontId="11" fillId="2" borderId="66" xfId="0" applyNumberFormat="1" applyFont="1" applyFill="1" applyBorder="1" applyAlignment="1">
      <alignment vertical="center"/>
    </xf>
    <xf numFmtId="166" fontId="11" fillId="2" borderId="73" xfId="0" applyNumberFormat="1" applyFont="1" applyFill="1" applyBorder="1" applyAlignment="1">
      <alignment vertical="center"/>
    </xf>
    <xf numFmtId="166" fontId="11" fillId="9" borderId="4" xfId="0" applyNumberFormat="1" applyFont="1" applyFill="1" applyBorder="1" applyAlignment="1">
      <alignment vertical="center"/>
    </xf>
    <xf numFmtId="166" fontId="11" fillId="9" borderId="5" xfId="0" applyNumberFormat="1" applyFont="1" applyFill="1" applyBorder="1" applyAlignment="1">
      <alignment vertical="center"/>
    </xf>
    <xf numFmtId="166" fontId="11" fillId="9" borderId="6" xfId="0" applyNumberFormat="1" applyFont="1" applyFill="1" applyBorder="1" applyAlignment="1">
      <alignment vertical="center"/>
    </xf>
    <xf numFmtId="167" fontId="11" fillId="9" borderId="2" xfId="0" applyNumberFormat="1" applyFont="1" applyFill="1" applyBorder="1" applyAlignment="1">
      <alignment vertical="center"/>
    </xf>
    <xf numFmtId="167" fontId="11" fillId="9" borderId="1" xfId="0" applyNumberFormat="1" applyFont="1" applyFill="1" applyBorder="1" applyAlignment="1">
      <alignment vertical="center"/>
    </xf>
    <xf numFmtId="167" fontId="11" fillId="9" borderId="3" xfId="0" applyNumberFormat="1" applyFont="1" applyFill="1" applyBorder="1" applyAlignment="1">
      <alignment vertical="center"/>
    </xf>
    <xf numFmtId="164" fontId="11" fillId="9" borderId="1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167" fontId="12" fillId="8" borderId="1" xfId="0" applyNumberFormat="1" applyFont="1" applyFill="1" applyBorder="1" applyAlignment="1">
      <alignment vertical="center"/>
    </xf>
    <xf numFmtId="167" fontId="12" fillId="8" borderId="3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166" fontId="12" fillId="8" borderId="1" xfId="0" applyNumberFormat="1" applyFont="1" applyFill="1" applyBorder="1" applyAlignment="1">
      <alignment vertical="center"/>
    </xf>
    <xf numFmtId="166" fontId="12" fillId="8" borderId="3" xfId="0" applyNumberFormat="1" applyFont="1" applyFill="1" applyBorder="1" applyAlignment="1">
      <alignment vertical="center"/>
    </xf>
    <xf numFmtId="166" fontId="12" fillId="8" borderId="4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6" fontId="12" fillId="8" borderId="6" xfId="0" applyNumberFormat="1" applyFont="1" applyFill="1" applyBorder="1" applyAlignment="1">
      <alignment vertical="center"/>
    </xf>
    <xf numFmtId="167" fontId="11" fillId="3" borderId="14" xfId="0" applyNumberFormat="1" applyFont="1" applyFill="1" applyBorder="1" applyAlignment="1">
      <alignment horizontal="right" vertical="center" wrapText="1"/>
    </xf>
    <xf numFmtId="167" fontId="11" fillId="3" borderId="35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 applyAlignment="1">
      <alignment horizontal="right"/>
    </xf>
    <xf numFmtId="167" fontId="11" fillId="0" borderId="42" xfId="0" applyNumberFormat="1" applyFont="1" applyFill="1" applyBorder="1" applyAlignment="1">
      <alignment horizontal="right"/>
    </xf>
    <xf numFmtId="167" fontId="11" fillId="0" borderId="44" xfId="0" applyNumberFormat="1" applyFont="1" applyFill="1" applyBorder="1" applyAlignment="1">
      <alignment horizontal="right"/>
    </xf>
    <xf numFmtId="167" fontId="11" fillId="0" borderId="45" xfId="0" applyNumberFormat="1" applyFont="1" applyFill="1" applyBorder="1" applyAlignment="1">
      <alignment horizontal="right"/>
    </xf>
    <xf numFmtId="167" fontId="11" fillId="0" borderId="47" xfId="0" applyNumberFormat="1" applyFont="1" applyFill="1" applyBorder="1" applyAlignment="1">
      <alignment horizontal="right" vertical="center"/>
    </xf>
    <xf numFmtId="167" fontId="11" fillId="0" borderId="45" xfId="0" applyNumberFormat="1" applyFont="1" applyFill="1" applyBorder="1" applyAlignment="1">
      <alignment horizontal="right" vertical="center"/>
    </xf>
    <xf numFmtId="167" fontId="11" fillId="3" borderId="11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/>
    <xf numFmtId="167" fontId="11" fillId="0" borderId="42" xfId="0" applyNumberFormat="1" applyFont="1" applyFill="1" applyBorder="1"/>
    <xf numFmtId="167" fontId="11" fillId="0" borderId="44" xfId="0" applyNumberFormat="1" applyFont="1" applyFill="1" applyBorder="1"/>
    <xf numFmtId="167" fontId="11" fillId="0" borderId="45" xfId="0" applyNumberFormat="1" applyFont="1" applyFill="1" applyBorder="1"/>
    <xf numFmtId="167" fontId="11" fillId="3" borderId="14" xfId="0" applyNumberFormat="1" applyFont="1" applyFill="1" applyBorder="1"/>
    <xf numFmtId="167" fontId="11" fillId="0" borderId="5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167" fontId="12" fillId="3" borderId="11" xfId="0" applyNumberFormat="1" applyFont="1" applyFill="1" applyBorder="1" applyAlignment="1">
      <alignment horizontal="right"/>
    </xf>
    <xf numFmtId="167" fontId="12" fillId="3" borderId="35" xfId="0" applyNumberFormat="1" applyFont="1" applyFill="1" applyBorder="1" applyAlignment="1">
      <alignment horizontal="right"/>
    </xf>
    <xf numFmtId="167" fontId="12" fillId="3" borderId="41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right" vertical="center"/>
    </xf>
    <xf numFmtId="167" fontId="12" fillId="0" borderId="67" xfId="1" applyNumberFormat="1" applyFont="1" applyFill="1" applyBorder="1" applyAlignment="1">
      <alignment horizontal="center" vertical="center"/>
    </xf>
    <xf numFmtId="167" fontId="12" fillId="0" borderId="67" xfId="1" applyNumberFormat="1" applyFont="1" applyFill="1" applyBorder="1" applyAlignment="1">
      <alignment horizontal="center" vertical="center" wrapText="1"/>
    </xf>
    <xf numFmtId="167" fontId="11" fillId="3" borderId="14" xfId="0" applyNumberFormat="1" applyFont="1" applyFill="1" applyBorder="1" applyAlignment="1">
      <alignment vertical="center"/>
    </xf>
    <xf numFmtId="167" fontId="12" fillId="3" borderId="36" xfId="0" applyNumberFormat="1" applyFont="1" applyFill="1" applyBorder="1" applyAlignment="1">
      <alignment horizontal="right" vertical="center"/>
    </xf>
    <xf numFmtId="167" fontId="12" fillId="0" borderId="70" xfId="1" quotePrefix="1" applyNumberFormat="1" applyFont="1" applyFill="1" applyBorder="1" applyAlignment="1">
      <alignment horizontal="center" vertical="center"/>
    </xf>
    <xf numFmtId="167" fontId="11" fillId="0" borderId="57" xfId="0" applyNumberFormat="1" applyFont="1" applyBorder="1" applyAlignment="1">
      <alignment vertical="center"/>
    </xf>
    <xf numFmtId="167" fontId="12" fillId="3" borderId="49" xfId="0" applyNumberFormat="1" applyFont="1" applyFill="1" applyBorder="1" applyAlignment="1">
      <alignment horizontal="right" vertical="center"/>
    </xf>
    <xf numFmtId="167" fontId="12" fillId="0" borderId="69" xfId="1" applyNumberFormat="1" applyFont="1" applyFill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21" xfId="0" applyNumberFormat="1" applyFont="1" applyFill="1" applyBorder="1" applyAlignment="1">
      <alignment vertical="center"/>
    </xf>
    <xf numFmtId="167" fontId="12" fillId="3" borderId="39" xfId="0" applyNumberFormat="1" applyFont="1" applyFill="1" applyBorder="1" applyAlignment="1">
      <alignment horizontal="right" vertical="center"/>
    </xf>
    <xf numFmtId="167" fontId="12" fillId="0" borderId="68" xfId="1" applyNumberFormat="1" applyFont="1" applyFill="1" applyBorder="1" applyAlignment="1">
      <alignment vertical="center"/>
    </xf>
    <xf numFmtId="167" fontId="12" fillId="0" borderId="71" xfId="1" quotePrefix="1" applyNumberFormat="1" applyFont="1" applyFill="1" applyBorder="1" applyAlignment="1">
      <alignment horizontal="center" vertical="center"/>
    </xf>
    <xf numFmtId="167" fontId="11" fillId="0" borderId="8" xfId="0" applyNumberFormat="1" applyFont="1" applyBorder="1" applyAlignment="1">
      <alignment vertical="center"/>
    </xf>
    <xf numFmtId="167" fontId="11" fillId="0" borderId="30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7" fontId="11" fillId="0" borderId="20" xfId="0" applyNumberFormat="1" applyFont="1" applyBorder="1" applyAlignment="1">
      <alignment vertical="center"/>
    </xf>
    <xf numFmtId="167" fontId="11" fillId="0" borderId="58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167" fontId="11" fillId="0" borderId="34" xfId="0" applyNumberFormat="1" applyFont="1" applyBorder="1" applyAlignment="1">
      <alignment vertical="center"/>
    </xf>
    <xf numFmtId="167" fontId="12" fillId="3" borderId="33" xfId="0" applyNumberFormat="1" applyFont="1" applyFill="1" applyBorder="1" applyAlignment="1">
      <alignment horizontal="right" vertical="center"/>
    </xf>
    <xf numFmtId="167" fontId="12" fillId="0" borderId="33" xfId="1" applyNumberFormat="1" applyFont="1" applyFill="1" applyBorder="1" applyAlignment="1">
      <alignment vertical="center"/>
    </xf>
    <xf numFmtId="168" fontId="3" fillId="0" borderId="65" xfId="0" applyNumberFormat="1" applyFont="1" applyBorder="1" applyAlignment="1">
      <alignment vertical="center"/>
    </xf>
    <xf numFmtId="168" fontId="3" fillId="0" borderId="6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7" fontId="10" fillId="0" borderId="68" xfId="1" applyNumberFormat="1" applyFont="1" applyFill="1" applyBorder="1" applyAlignment="1">
      <alignment vertical="center"/>
    </xf>
    <xf numFmtId="168" fontId="8" fillId="0" borderId="2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vertical="center"/>
    </xf>
    <xf numFmtId="168" fontId="3" fillId="0" borderId="2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vertical="center"/>
    </xf>
    <xf numFmtId="168" fontId="3" fillId="0" borderId="58" xfId="0" applyNumberFormat="1" applyFont="1" applyFill="1" applyBorder="1" applyAlignment="1">
      <alignment vertical="center"/>
    </xf>
    <xf numFmtId="168" fontId="3" fillId="0" borderId="5" xfId="0" applyNumberFormat="1" applyFont="1" applyFill="1" applyBorder="1" applyAlignment="1">
      <alignment vertical="center"/>
    </xf>
    <xf numFmtId="168" fontId="3" fillId="0" borderId="34" xfId="0" applyNumberFormat="1" applyFont="1" applyFill="1" applyBorder="1" applyAlignment="1">
      <alignment vertical="center"/>
    </xf>
    <xf numFmtId="167" fontId="11" fillId="0" borderId="57" xfId="0" applyNumberFormat="1" applyFont="1" applyBorder="1"/>
    <xf numFmtId="167" fontId="11" fillId="0" borderId="29" xfId="0" applyNumberFormat="1" applyFont="1" applyBorder="1"/>
    <xf numFmtId="167" fontId="11" fillId="3" borderId="49" xfId="0" applyNumberFormat="1" applyFont="1" applyFill="1" applyBorder="1" applyAlignment="1">
      <alignment horizontal="right" vertical="center"/>
    </xf>
    <xf numFmtId="166" fontId="12" fillId="0" borderId="68" xfId="1" applyNumberFormat="1" applyFont="1" applyFill="1" applyBorder="1" applyAlignment="1">
      <alignment vertical="center"/>
    </xf>
    <xf numFmtId="167" fontId="11" fillId="0" borderId="21" xfId="0" applyNumberFormat="1" applyFont="1" applyBorder="1"/>
    <xf numFmtId="167" fontId="11" fillId="0" borderId="61" xfId="0" applyNumberFormat="1" applyFont="1" applyBorder="1"/>
    <xf numFmtId="167" fontId="11" fillId="3" borderId="39" xfId="0" applyNumberFormat="1" applyFont="1" applyFill="1" applyBorder="1" applyAlignment="1">
      <alignment horizontal="right" vertical="center"/>
    </xf>
    <xf numFmtId="167" fontId="11" fillId="0" borderId="58" xfId="0" applyNumberFormat="1" applyFont="1" applyBorder="1"/>
    <xf numFmtId="167" fontId="11" fillId="0" borderId="5" xfId="0" applyNumberFormat="1" applyFont="1" applyFill="1" applyBorder="1" applyAlignment="1">
      <alignment vertical="center"/>
    </xf>
    <xf numFmtId="167" fontId="11" fillId="0" borderId="63" xfId="0" applyNumberFormat="1" applyFont="1" applyBorder="1"/>
    <xf numFmtId="167" fontId="11" fillId="3" borderId="33" xfId="0" applyNumberFormat="1" applyFont="1" applyFill="1" applyBorder="1" applyAlignment="1">
      <alignment horizontal="right" vertical="center"/>
    </xf>
    <xf numFmtId="166" fontId="12" fillId="0" borderId="33" xfId="1" applyNumberFormat="1" applyFont="1" applyFill="1" applyBorder="1" applyAlignment="1">
      <alignment vertical="center"/>
    </xf>
    <xf numFmtId="167" fontId="3" fillId="3" borderId="14" xfId="0" applyNumberFormat="1" applyFont="1" applyFill="1" applyBorder="1" applyAlignment="1">
      <alignment vertical="center"/>
    </xf>
    <xf numFmtId="167" fontId="3" fillId="3" borderId="13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center" vertical="center"/>
    </xf>
    <xf numFmtId="4" fontId="3" fillId="7" borderId="0" xfId="0" applyNumberFormat="1" applyFont="1" applyFill="1"/>
    <xf numFmtId="167" fontId="10" fillId="0" borderId="76" xfId="1" applyNumberFormat="1" applyFont="1" applyFill="1" applyBorder="1" applyAlignment="1">
      <alignment vertical="center"/>
    </xf>
    <xf numFmtId="167" fontId="3" fillId="3" borderId="37" xfId="0" applyNumberFormat="1" applyFont="1" applyFill="1" applyBorder="1" applyAlignment="1">
      <alignment vertical="center"/>
    </xf>
    <xf numFmtId="167" fontId="3" fillId="3" borderId="39" xfId="0" applyNumberFormat="1" applyFont="1" applyFill="1" applyBorder="1" applyAlignment="1">
      <alignment vertical="center"/>
    </xf>
    <xf numFmtId="167" fontId="3" fillId="3" borderId="33" xfId="0" applyNumberFormat="1" applyFont="1" applyFill="1" applyBorder="1" applyAlignment="1">
      <alignment vertical="center"/>
    </xf>
    <xf numFmtId="3" fontId="12" fillId="0" borderId="55" xfId="1" applyNumberFormat="1" applyFont="1" applyFill="1" applyBorder="1" applyAlignment="1">
      <alignment horizontal="center" vertical="center"/>
    </xf>
    <xf numFmtId="167" fontId="3" fillId="3" borderId="36" xfId="0" applyNumberFormat="1" applyFont="1" applyFill="1" applyBorder="1" applyAlignment="1">
      <alignment vertical="center"/>
    </xf>
    <xf numFmtId="169" fontId="3" fillId="2" borderId="39" xfId="0" applyNumberFormat="1" applyFont="1" applyFill="1" applyBorder="1" applyAlignment="1">
      <alignment horizontal="center" vertical="center"/>
    </xf>
    <xf numFmtId="169" fontId="10" fillId="6" borderId="61" xfId="0" applyNumberFormat="1" applyFont="1" applyFill="1" applyBorder="1" applyAlignment="1">
      <alignment horizontal="center" vertical="center" wrapText="1"/>
    </xf>
    <xf numFmtId="169" fontId="10" fillId="6" borderId="1" xfId="0" applyNumberFormat="1" applyFont="1" applyFill="1" applyBorder="1" applyAlignment="1">
      <alignment horizontal="center" vertical="center" wrapText="1"/>
    </xf>
    <xf numFmtId="169" fontId="10" fillId="6" borderId="20" xfId="0" applyNumberFormat="1" applyFont="1" applyFill="1" applyBorder="1" applyAlignment="1">
      <alignment horizontal="center" vertical="center" wrapText="1"/>
    </xf>
    <xf numFmtId="169" fontId="10" fillId="6" borderId="3" xfId="0" applyNumberFormat="1" applyFont="1" applyFill="1" applyBorder="1" applyAlignment="1">
      <alignment horizontal="center" vertical="center" wrapText="1"/>
    </xf>
    <xf numFmtId="169" fontId="10" fillId="6" borderId="39" xfId="0" applyNumberFormat="1" applyFont="1" applyFill="1" applyBorder="1" applyAlignment="1">
      <alignment horizontal="center" vertical="center" wrapText="1"/>
    </xf>
    <xf numFmtId="169" fontId="3" fillId="2" borderId="49" xfId="0" applyNumberFormat="1" applyFont="1" applyFill="1" applyBorder="1" applyAlignment="1">
      <alignment horizontal="center" vertical="center"/>
    </xf>
    <xf numFmtId="169" fontId="3" fillId="2" borderId="39" xfId="0" applyNumberFormat="1" applyFont="1" applyFill="1" applyBorder="1" applyAlignment="1">
      <alignment horizontal="center" vertical="center" wrapText="1"/>
    </xf>
    <xf numFmtId="169" fontId="10" fillId="6" borderId="21" xfId="0" applyNumberFormat="1" applyFont="1" applyFill="1" applyBorder="1" applyAlignment="1">
      <alignment horizontal="center" vertical="center" wrapText="1"/>
    </xf>
    <xf numFmtId="169" fontId="3" fillId="2" borderId="82" xfId="0" applyNumberFormat="1" applyFont="1" applyFill="1" applyBorder="1" applyAlignment="1">
      <alignment horizontal="center" vertical="center"/>
    </xf>
    <xf numFmtId="169" fontId="10" fillId="6" borderId="77" xfId="0" applyNumberFormat="1" applyFont="1" applyFill="1" applyBorder="1" applyAlignment="1">
      <alignment horizontal="center" vertical="center" wrapText="1"/>
    </xf>
    <xf numFmtId="169" fontId="10" fillId="6" borderId="8" xfId="0" applyNumberFormat="1" applyFont="1" applyFill="1" applyBorder="1" applyAlignment="1">
      <alignment horizontal="center" vertical="center" wrapText="1"/>
    </xf>
    <xf numFmtId="169" fontId="10" fillId="6" borderId="26" xfId="0" applyNumberFormat="1" applyFont="1" applyFill="1" applyBorder="1" applyAlignment="1">
      <alignment horizontal="center" vertical="center" wrapText="1"/>
    </xf>
    <xf numFmtId="169" fontId="10" fillId="6" borderId="24" xfId="0" applyNumberFormat="1" applyFont="1" applyFill="1" applyBorder="1" applyAlignment="1">
      <alignment horizontal="center" vertical="center" wrapText="1"/>
    </xf>
    <xf numFmtId="169" fontId="10" fillId="6" borderId="27" xfId="0" applyNumberFormat="1" applyFont="1" applyFill="1" applyBorder="1" applyAlignment="1">
      <alignment horizontal="center" vertical="center" wrapText="1"/>
    </xf>
    <xf numFmtId="169" fontId="10" fillId="6" borderId="49" xfId="0" applyNumberFormat="1" applyFont="1" applyFill="1" applyBorder="1" applyAlignment="1">
      <alignment horizontal="center" vertical="center" wrapText="1"/>
    </xf>
    <xf numFmtId="169" fontId="3" fillId="2" borderId="62" xfId="0" applyNumberFormat="1" applyFont="1" applyFill="1" applyBorder="1" applyAlignment="1">
      <alignment horizontal="center" vertical="center"/>
    </xf>
    <xf numFmtId="169" fontId="3" fillId="6" borderId="44" xfId="0" applyNumberFormat="1" applyFont="1" applyFill="1" applyBorder="1" applyAlignment="1">
      <alignment horizontal="center" vertical="center" wrapText="1"/>
    </xf>
    <xf numFmtId="169" fontId="3" fillId="6" borderId="47" xfId="0" applyNumberFormat="1" applyFont="1" applyFill="1" applyBorder="1" applyAlignment="1">
      <alignment horizontal="center" vertical="center"/>
    </xf>
    <xf numFmtId="169" fontId="3" fillId="6" borderId="84" xfId="0" applyNumberFormat="1" applyFont="1" applyFill="1" applyBorder="1" applyAlignment="1">
      <alignment horizontal="center" vertical="center"/>
    </xf>
    <xf numFmtId="169" fontId="3" fillId="6" borderId="45" xfId="0" applyNumberFormat="1" applyFont="1" applyFill="1" applyBorder="1" applyAlignment="1">
      <alignment horizontal="center" vertical="center"/>
    </xf>
    <xf numFmtId="169" fontId="10" fillId="6" borderId="62" xfId="0" applyNumberFormat="1" applyFont="1" applyFill="1" applyBorder="1" applyAlignment="1">
      <alignment horizontal="center" vertical="center" wrapText="1"/>
    </xf>
    <xf numFmtId="169" fontId="3" fillId="6" borderId="21" xfId="0" applyNumberFormat="1" applyFont="1" applyFill="1" applyBorder="1" applyAlignment="1">
      <alignment horizontal="center" vertical="center" wrapText="1"/>
    </xf>
    <xf numFmtId="169" fontId="3" fillId="6" borderId="1" xfId="0" applyNumberFormat="1" applyFont="1" applyFill="1" applyBorder="1" applyAlignment="1">
      <alignment horizontal="center" vertical="center"/>
    </xf>
    <xf numFmtId="169" fontId="3" fillId="6" borderId="20" xfId="0" applyNumberFormat="1" applyFont="1" applyFill="1" applyBorder="1" applyAlignment="1">
      <alignment horizontal="center" vertical="center"/>
    </xf>
    <xf numFmtId="169" fontId="3" fillId="6" borderId="3" xfId="0" applyNumberFormat="1" applyFont="1" applyFill="1" applyBorder="1" applyAlignment="1">
      <alignment horizontal="center" vertical="center"/>
    </xf>
    <xf numFmtId="169" fontId="19" fillId="6" borderId="57" xfId="0" applyNumberFormat="1" applyFont="1" applyFill="1" applyBorder="1" applyAlignment="1">
      <alignment horizontal="center" vertical="center"/>
    </xf>
    <xf numFmtId="169" fontId="19" fillId="6" borderId="8" xfId="0" applyNumberFormat="1" applyFont="1" applyFill="1" applyBorder="1" applyAlignment="1">
      <alignment horizontal="center" vertical="center"/>
    </xf>
    <xf numFmtId="169" fontId="19" fillId="6" borderId="20" xfId="0" applyNumberFormat="1" applyFont="1" applyFill="1" applyBorder="1" applyAlignment="1">
      <alignment horizontal="center" vertical="center"/>
    </xf>
    <xf numFmtId="169" fontId="19" fillId="6" borderId="3" xfId="0" applyNumberFormat="1" applyFont="1" applyFill="1" applyBorder="1" applyAlignment="1">
      <alignment horizontal="center" vertical="center"/>
    </xf>
    <xf numFmtId="169" fontId="10" fillId="6" borderId="21" xfId="0" applyNumberFormat="1" applyFont="1" applyFill="1" applyBorder="1" applyAlignment="1">
      <alignment horizontal="center" vertical="center"/>
    </xf>
    <xf numFmtId="169" fontId="10" fillId="6" borderId="1" xfId="0" applyNumberFormat="1" applyFont="1" applyFill="1" applyBorder="1" applyAlignment="1">
      <alignment horizontal="center" vertical="center"/>
    </xf>
    <xf numFmtId="169" fontId="10" fillId="6" borderId="30" xfId="0" applyNumberFormat="1" applyFont="1" applyFill="1" applyBorder="1" applyAlignment="1">
      <alignment horizontal="center" vertical="center"/>
    </xf>
    <xf numFmtId="169" fontId="10" fillId="6" borderId="9" xfId="0" applyNumberFormat="1" applyFont="1" applyFill="1" applyBorder="1" applyAlignment="1">
      <alignment horizontal="center" vertical="center"/>
    </xf>
    <xf numFmtId="169" fontId="19" fillId="6" borderId="44" xfId="0" applyNumberFormat="1" applyFont="1" applyFill="1" applyBorder="1" applyAlignment="1">
      <alignment horizontal="center" vertical="center"/>
    </xf>
    <xf numFmtId="169" fontId="19" fillId="6" borderId="47" xfId="0" applyNumberFormat="1" applyFont="1" applyFill="1" applyBorder="1" applyAlignment="1">
      <alignment horizontal="center" vertical="center"/>
    </xf>
    <xf numFmtId="169" fontId="19" fillId="6" borderId="84" xfId="0" applyNumberFormat="1" applyFont="1" applyFill="1" applyBorder="1" applyAlignment="1">
      <alignment horizontal="center" vertical="center"/>
    </xf>
    <xf numFmtId="169" fontId="19" fillId="6" borderId="45" xfId="0" applyNumberFormat="1" applyFont="1" applyFill="1" applyBorder="1" applyAlignment="1">
      <alignment horizontal="center" vertical="center"/>
    </xf>
    <xf numFmtId="169" fontId="3" fillId="2" borderId="85" xfId="0" applyNumberFormat="1" applyFont="1" applyFill="1" applyBorder="1" applyAlignment="1">
      <alignment horizontal="center" vertical="center"/>
    </xf>
    <xf numFmtId="169" fontId="8" fillId="6" borderId="86" xfId="0" applyNumberFormat="1" applyFont="1" applyFill="1" applyBorder="1" applyAlignment="1">
      <alignment horizontal="center" vertical="center"/>
    </xf>
    <xf numFmtId="169" fontId="8" fillId="6" borderId="87" xfId="0" applyNumberFormat="1" applyFont="1" applyFill="1" applyBorder="1" applyAlignment="1">
      <alignment horizontal="center" vertical="center"/>
    </xf>
    <xf numFmtId="169" fontId="8" fillId="6" borderId="88" xfId="0" applyNumberFormat="1" applyFont="1" applyFill="1" applyBorder="1" applyAlignment="1">
      <alignment horizontal="center" vertical="center"/>
    </xf>
    <xf numFmtId="169" fontId="8" fillId="6" borderId="74" xfId="0" applyNumberFormat="1" applyFont="1" applyFill="1" applyBorder="1" applyAlignment="1">
      <alignment horizontal="center" vertical="center"/>
    </xf>
    <xf numFmtId="169" fontId="8" fillId="6" borderId="57" xfId="0" applyNumberFormat="1" applyFont="1" applyFill="1" applyBorder="1" applyAlignment="1">
      <alignment horizontal="center" vertical="center"/>
    </xf>
    <xf numFmtId="169" fontId="8" fillId="6" borderId="8" xfId="0" applyNumberFormat="1" applyFont="1" applyFill="1" applyBorder="1" applyAlignment="1">
      <alignment horizontal="center" vertical="center"/>
    </xf>
    <xf numFmtId="169" fontId="8" fillId="6" borderId="30" xfId="0" applyNumberFormat="1" applyFont="1" applyFill="1" applyBorder="1" applyAlignment="1">
      <alignment horizontal="center" vertical="center"/>
    </xf>
    <xf numFmtId="169" fontId="8" fillId="6" borderId="9" xfId="0" applyNumberFormat="1" applyFont="1" applyFill="1" applyBorder="1" applyAlignment="1">
      <alignment horizontal="center" vertical="center"/>
    </xf>
    <xf numFmtId="169" fontId="3" fillId="2" borderId="33" xfId="0" applyNumberFormat="1" applyFont="1" applyFill="1" applyBorder="1" applyAlignment="1">
      <alignment horizontal="center" vertical="center"/>
    </xf>
    <xf numFmtId="169" fontId="19" fillId="6" borderId="58" xfId="0" applyNumberFormat="1" applyFont="1" applyFill="1" applyBorder="1" applyAlignment="1">
      <alignment horizontal="center" vertical="center"/>
    </xf>
    <xf numFmtId="169" fontId="19" fillId="6" borderId="5" xfId="0" applyNumberFormat="1" applyFont="1" applyFill="1" applyBorder="1" applyAlignment="1">
      <alignment horizontal="center" vertical="center"/>
    </xf>
    <xf numFmtId="169" fontId="19" fillId="6" borderId="34" xfId="0" applyNumberFormat="1" applyFont="1" applyFill="1" applyBorder="1" applyAlignment="1">
      <alignment horizontal="center" vertical="center"/>
    </xf>
    <xf numFmtId="169" fontId="19" fillId="6" borderId="6" xfId="0" applyNumberFormat="1" applyFont="1" applyFill="1" applyBorder="1" applyAlignment="1">
      <alignment horizontal="center" vertical="center"/>
    </xf>
    <xf numFmtId="169" fontId="10" fillId="6" borderId="33" xfId="0" applyNumberFormat="1" applyFont="1" applyFill="1" applyBorder="1" applyAlignment="1">
      <alignment horizontal="center" vertical="center" wrapText="1"/>
    </xf>
    <xf numFmtId="169" fontId="3" fillId="4" borderId="36" xfId="0" applyNumberFormat="1" applyFont="1" applyFill="1" applyBorder="1" applyAlignment="1">
      <alignment horizontal="center" vertical="center"/>
    </xf>
    <xf numFmtId="169" fontId="3" fillId="4" borderId="14" xfId="0" applyNumberFormat="1" applyFont="1" applyFill="1" applyBorder="1" applyAlignment="1">
      <alignment horizontal="center"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3" fillId="3" borderId="37" xfId="0" applyNumberFormat="1" applyFont="1" applyFill="1" applyBorder="1" applyAlignment="1">
      <alignment horizontal="center" vertical="center"/>
    </xf>
    <xf numFmtId="169" fontId="3" fillId="3" borderId="65" xfId="0" applyNumberFormat="1" applyFont="1" applyFill="1" applyBorder="1" applyAlignment="1">
      <alignment horizontal="center" vertical="center"/>
    </xf>
    <xf numFmtId="169" fontId="3" fillId="3" borderId="66" xfId="0" applyNumberFormat="1" applyFont="1" applyFill="1" applyBorder="1" applyAlignment="1">
      <alignment horizontal="center" vertical="center"/>
    </xf>
    <xf numFmtId="169" fontId="3" fillId="3" borderId="17" xfId="0" applyNumberFormat="1" applyFont="1" applyFill="1" applyBorder="1" applyAlignment="1">
      <alignment horizontal="center" vertical="center"/>
    </xf>
    <xf numFmtId="169" fontId="3" fillId="3" borderId="73" xfId="0" applyNumberFormat="1" applyFont="1" applyFill="1" applyBorder="1" applyAlignment="1">
      <alignment horizontal="center" vertical="center"/>
    </xf>
    <xf numFmtId="169" fontId="3" fillId="3" borderId="52" xfId="0" applyNumberFormat="1" applyFont="1" applyFill="1" applyBorder="1" applyAlignment="1">
      <alignment horizontal="center" vertical="center"/>
    </xf>
    <xf numFmtId="169" fontId="10" fillId="3" borderId="10" xfId="0" applyNumberFormat="1" applyFont="1" applyFill="1" applyBorder="1" applyAlignment="1">
      <alignment horizontal="center" vertical="center"/>
    </xf>
    <xf numFmtId="169" fontId="10" fillId="3" borderId="36" xfId="0" applyNumberFormat="1" applyFont="1" applyFill="1" applyBorder="1" applyAlignment="1">
      <alignment horizontal="center" vertical="center"/>
    </xf>
    <xf numFmtId="169" fontId="10" fillId="3" borderId="11" xfId="0" applyNumberFormat="1" applyFont="1" applyFill="1" applyBorder="1" applyAlignment="1">
      <alignment horizontal="center" vertical="center"/>
    </xf>
    <xf numFmtId="169" fontId="10" fillId="3" borderId="60" xfId="0" applyNumberFormat="1" applyFont="1" applyFill="1" applyBorder="1" applyAlignment="1">
      <alignment horizontal="center" vertical="center"/>
    </xf>
    <xf numFmtId="169" fontId="10" fillId="3" borderId="35" xfId="0" applyNumberFormat="1" applyFont="1" applyFill="1" applyBorder="1" applyAlignment="1">
      <alignment horizontal="center" vertical="center"/>
    </xf>
    <xf numFmtId="169" fontId="3" fillId="2" borderId="7" xfId="0" applyNumberFormat="1" applyFont="1" applyFill="1" applyBorder="1" applyAlignment="1">
      <alignment horizontal="center" vertical="center"/>
    </xf>
    <xf numFmtId="169" fontId="3" fillId="2" borderId="8" xfId="0" applyNumberFormat="1" applyFont="1" applyFill="1" applyBorder="1" applyAlignment="1">
      <alignment horizontal="center" vertical="center"/>
    </xf>
    <xf numFmtId="169" fontId="3" fillId="2" borderId="30" xfId="0" applyNumberFormat="1" applyFont="1" applyFill="1" applyBorder="1" applyAlignment="1">
      <alignment horizontal="center" vertical="center"/>
    </xf>
    <xf numFmtId="169" fontId="3" fillId="2" borderId="9" xfId="0" applyNumberFormat="1" applyFont="1" applyFill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169" fontId="10" fillId="0" borderId="39" xfId="0" applyNumberFormat="1" applyFont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56" xfId="0" applyNumberFormat="1" applyFont="1" applyBorder="1" applyAlignment="1">
      <alignment horizontal="center"/>
    </xf>
    <xf numFmtId="169" fontId="20" fillId="0" borderId="2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9" fontId="20" fillId="0" borderId="20" xfId="0" applyNumberFormat="1" applyFont="1" applyFill="1" applyBorder="1" applyAlignment="1">
      <alignment horizontal="center"/>
    </xf>
    <xf numFmtId="169" fontId="20" fillId="0" borderId="3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20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9" fontId="10" fillId="0" borderId="78" xfId="0" applyNumberFormat="1" applyFont="1" applyBorder="1" applyAlignment="1">
      <alignment horizontal="center" vertical="center"/>
    </xf>
    <xf numFmtId="169" fontId="10" fillId="0" borderId="62" xfId="0" applyNumberFormat="1" applyFont="1" applyBorder="1" applyAlignment="1">
      <alignment horizontal="center" vertical="center"/>
    </xf>
    <xf numFmtId="169" fontId="3" fillId="0" borderId="72" xfId="0" applyNumberFormat="1" applyFont="1" applyBorder="1" applyAlignment="1">
      <alignment horizontal="center"/>
    </xf>
    <xf numFmtId="169" fontId="3" fillId="0" borderId="47" xfId="0" applyNumberFormat="1" applyFont="1" applyBorder="1" applyAlignment="1">
      <alignment horizontal="center"/>
    </xf>
    <xf numFmtId="169" fontId="3" fillId="0" borderId="84" xfId="0" applyNumberFormat="1" applyFont="1" applyBorder="1" applyAlignment="1">
      <alignment horizontal="center"/>
    </xf>
    <xf numFmtId="169" fontId="3" fillId="0" borderId="45" xfId="0" applyNumberFormat="1" applyFont="1" applyBorder="1" applyAlignment="1">
      <alignment horizontal="center"/>
    </xf>
    <xf numFmtId="169" fontId="10" fillId="0" borderId="59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9" fontId="3" fillId="0" borderId="34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9" fontId="5" fillId="2" borderId="0" xfId="0" applyNumberFormat="1" applyFont="1" applyFill="1"/>
    <xf numFmtId="169" fontId="21" fillId="4" borderId="61" xfId="3" applyNumberFormat="1" applyFont="1" applyFill="1" applyBorder="1" applyAlignment="1">
      <alignment horizontal="right" vertical="center"/>
    </xf>
    <xf numFmtId="169" fontId="21" fillId="4" borderId="20" xfId="3" applyNumberFormat="1" applyFont="1" applyFill="1" applyBorder="1" applyAlignment="1">
      <alignment horizontal="right" vertical="center"/>
    </xf>
    <xf numFmtId="169" fontId="21" fillId="4" borderId="2" xfId="3" applyNumberFormat="1" applyFont="1" applyFill="1" applyBorder="1" applyAlignment="1">
      <alignment horizontal="right" vertical="center"/>
    </xf>
    <xf numFmtId="169" fontId="21" fillId="4" borderId="21" xfId="3" applyNumberFormat="1" applyFont="1" applyFill="1" applyBorder="1" applyAlignment="1">
      <alignment horizontal="right" vertical="center"/>
    </xf>
    <xf numFmtId="169" fontId="21" fillId="4" borderId="1" xfId="2" applyNumberFormat="1" applyFont="1" applyFill="1" applyBorder="1" applyAlignment="1">
      <alignment horizontal="right" vertical="center"/>
    </xf>
    <xf numFmtId="169" fontId="21" fillId="4" borderId="3" xfId="2" applyNumberFormat="1" applyFont="1" applyFill="1" applyBorder="1" applyAlignment="1">
      <alignment horizontal="right" vertical="center"/>
    </xf>
    <xf numFmtId="169" fontId="21" fillId="0" borderId="61" xfId="3" applyNumberFormat="1" applyFont="1" applyFill="1" applyBorder="1" applyAlignment="1">
      <alignment horizontal="right" vertical="center"/>
    </xf>
    <xf numFmtId="169" fontId="21" fillId="0" borderId="20" xfId="3" applyNumberFormat="1" applyFont="1" applyFill="1" applyBorder="1" applyAlignment="1">
      <alignment horizontal="right" vertical="center"/>
    </xf>
    <xf numFmtId="169" fontId="21" fillId="0" borderId="2" xfId="3" applyNumberFormat="1" applyFont="1" applyFill="1" applyBorder="1" applyAlignment="1">
      <alignment horizontal="right" vertical="center"/>
    </xf>
    <xf numFmtId="169" fontId="21" fillId="0" borderId="21" xfId="3" applyNumberFormat="1" applyFont="1" applyFill="1" applyBorder="1" applyAlignment="1">
      <alignment horizontal="right" vertical="center"/>
    </xf>
    <xf numFmtId="169" fontId="21" fillId="0" borderId="1" xfId="2" applyNumberFormat="1" applyFont="1" applyFill="1" applyBorder="1" applyAlignment="1">
      <alignment horizontal="right" vertical="center"/>
    </xf>
    <xf numFmtId="169" fontId="21" fillId="0" borderId="3" xfId="2" applyNumberFormat="1" applyFont="1" applyFill="1" applyBorder="1" applyAlignment="1">
      <alignment horizontal="right" vertical="center"/>
    </xf>
    <xf numFmtId="169" fontId="21" fillId="4" borderId="61" xfId="2" applyNumberFormat="1" applyFont="1" applyFill="1" applyBorder="1" applyAlignment="1">
      <alignment horizontal="right" vertical="center" wrapText="1"/>
    </xf>
    <xf numFmtId="169" fontId="21" fillId="4" borderId="20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 wrapText="1"/>
    </xf>
    <xf numFmtId="169" fontId="21" fillId="4" borderId="21" xfId="2" applyNumberFormat="1" applyFont="1" applyFill="1" applyBorder="1" applyAlignment="1">
      <alignment horizontal="right" vertical="center" wrapText="1"/>
    </xf>
    <xf numFmtId="169" fontId="21" fillId="4" borderId="3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Border="1" applyAlignment="1">
      <alignment horizontal="right" vertical="center" wrapText="1"/>
    </xf>
    <xf numFmtId="169" fontId="21" fillId="0" borderId="20" xfId="2" applyNumberFormat="1" applyFont="1" applyBorder="1" applyAlignment="1">
      <alignment horizontal="right" vertical="center" wrapText="1"/>
    </xf>
    <xf numFmtId="169" fontId="21" fillId="0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Fill="1" applyBorder="1" applyAlignment="1">
      <alignment horizontal="right" vertical="center" wrapText="1"/>
    </xf>
    <xf numFmtId="169" fontId="21" fillId="0" borderId="20" xfId="2" applyNumberFormat="1" applyFont="1" applyFill="1" applyBorder="1" applyAlignment="1">
      <alignment horizontal="right" vertical="center" wrapText="1"/>
    </xf>
    <xf numFmtId="169" fontId="21" fillId="4" borderId="63" xfId="2" applyNumberFormat="1" applyFont="1" applyFill="1" applyBorder="1" applyAlignment="1">
      <alignment horizontal="right" vertical="center" wrapText="1"/>
    </xf>
    <xf numFmtId="169" fontId="21" fillId="4" borderId="34" xfId="2" applyNumberFormat="1" applyFont="1" applyFill="1" applyBorder="1" applyAlignment="1">
      <alignment horizontal="right" vertical="center" wrapText="1"/>
    </xf>
    <xf numFmtId="169" fontId="21" fillId="4" borderId="4" xfId="2" applyNumberFormat="1" applyFont="1" applyFill="1" applyBorder="1" applyAlignment="1">
      <alignment horizontal="right" vertical="center"/>
    </xf>
    <xf numFmtId="169" fontId="21" fillId="4" borderId="5" xfId="2" applyNumberFormat="1" applyFont="1" applyFill="1" applyBorder="1" applyAlignment="1">
      <alignment horizontal="right" vertical="center"/>
    </xf>
    <xf numFmtId="169" fontId="21" fillId="4" borderId="6" xfId="2" applyNumberFormat="1" applyFont="1" applyFill="1" applyBorder="1" applyAlignment="1">
      <alignment horizontal="right" vertical="center"/>
    </xf>
    <xf numFmtId="169" fontId="7" fillId="2" borderId="0" xfId="2" applyNumberFormat="1" applyFont="1" applyFill="1"/>
    <xf numFmtId="169" fontId="3" fillId="2" borderId="0" xfId="2" applyNumberFormat="1" applyFont="1" applyFill="1" applyAlignment="1">
      <alignment horizontal="center" vertical="center"/>
    </xf>
    <xf numFmtId="169" fontId="3" fillId="2" borderId="0" xfId="2" applyNumberFormat="1" applyFont="1" applyFill="1"/>
    <xf numFmtId="169" fontId="7" fillId="2" borderId="0" xfId="2" applyNumberFormat="1" applyFont="1" applyFill="1" applyAlignment="1">
      <alignment horizontal="center" vertical="center"/>
    </xf>
    <xf numFmtId="0" fontId="35" fillId="7" borderId="0" xfId="2" applyFont="1" applyFill="1" applyBorder="1"/>
    <xf numFmtId="49" fontId="35" fillId="7" borderId="0" xfId="2" applyNumberFormat="1" applyFont="1" applyFill="1" applyBorder="1"/>
    <xf numFmtId="2" fontId="35" fillId="7" borderId="0" xfId="2" applyNumberFormat="1" applyFont="1" applyFill="1" applyBorder="1"/>
    <xf numFmtId="169" fontId="7" fillId="7" borderId="0" xfId="2" applyNumberFormat="1" applyFont="1" applyFill="1"/>
    <xf numFmtId="0" fontId="0" fillId="9" borderId="76" xfId="0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/>
    </xf>
    <xf numFmtId="0" fontId="3" fillId="9" borderId="1" xfId="0" quotePrefix="1" applyFont="1" applyFill="1" applyBorder="1" applyAlignment="1">
      <alignment horizontal="left"/>
    </xf>
    <xf numFmtId="4" fontId="3" fillId="9" borderId="1" xfId="0" quotePrefix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3" fontId="3" fillId="9" borderId="3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left"/>
    </xf>
    <xf numFmtId="4" fontId="3" fillId="9" borderId="1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/>
    <xf numFmtId="0" fontId="3" fillId="9" borderId="6" xfId="0" applyFont="1" applyFill="1" applyBorder="1"/>
    <xf numFmtId="0" fontId="3" fillId="9" borderId="22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left"/>
    </xf>
    <xf numFmtId="0" fontId="3" fillId="9" borderId="47" xfId="0" applyFont="1" applyFill="1" applyBorder="1" applyAlignment="1">
      <alignment horizontal="center"/>
    </xf>
    <xf numFmtId="3" fontId="3" fillId="9" borderId="45" xfId="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/>
    </xf>
    <xf numFmtId="0" fontId="3" fillId="9" borderId="7" xfId="0" applyFont="1" applyFill="1" applyBorder="1"/>
    <xf numFmtId="0" fontId="3" fillId="9" borderId="8" xfId="0" applyFont="1" applyFill="1" applyBorder="1"/>
    <xf numFmtId="0" fontId="3" fillId="9" borderId="30" xfId="0" applyFont="1" applyFill="1" applyBorder="1"/>
    <xf numFmtId="0" fontId="3" fillId="9" borderId="9" xfId="0" applyFont="1" applyFill="1" applyBorder="1"/>
    <xf numFmtId="0" fontId="3" fillId="9" borderId="2" xfId="0" applyFont="1" applyFill="1" applyBorder="1"/>
    <xf numFmtId="0" fontId="3" fillId="9" borderId="1" xfId="0" applyFont="1" applyFill="1" applyBorder="1"/>
    <xf numFmtId="0" fontId="3" fillId="9" borderId="20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3" fillId="9" borderId="34" xfId="0" applyFont="1" applyFill="1" applyBorder="1"/>
    <xf numFmtId="0" fontId="10" fillId="7" borderId="0" xfId="0" applyFont="1" applyFill="1" applyAlignment="1">
      <alignment horizontal="left" vertical="top" wrapText="1"/>
    </xf>
    <xf numFmtId="0" fontId="3" fillId="7" borderId="0" xfId="0" applyFont="1" applyFill="1" applyAlignment="1"/>
    <xf numFmtId="49" fontId="10" fillId="0" borderId="12" xfId="0" applyNumberFormat="1" applyFont="1" applyBorder="1" applyAlignment="1">
      <alignment horizontal="center" vertical="center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9" borderId="5" xfId="0" applyFont="1" applyFill="1" applyBorder="1" applyAlignment="1" applyProtection="1">
      <alignment horizontal="left" vertical="center"/>
      <protection locked="0"/>
    </xf>
    <xf numFmtId="0" fontId="19" fillId="9" borderId="28" xfId="0" applyFont="1" applyFill="1" applyBorder="1" applyAlignment="1" applyProtection="1">
      <alignment horizontal="left" vertical="center"/>
      <protection locked="0"/>
    </xf>
    <xf numFmtId="0" fontId="19" fillId="9" borderId="66" xfId="0" applyFont="1" applyFill="1" applyBorder="1" applyAlignment="1" applyProtection="1">
      <alignment horizontal="left" vertical="center"/>
      <protection locked="0"/>
    </xf>
    <xf numFmtId="0" fontId="19" fillId="9" borderId="2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8" fillId="9" borderId="28" xfId="0" applyFont="1" applyFill="1" applyBorder="1" applyAlignment="1" applyProtection="1">
      <alignment horizontal="left" vertical="center"/>
      <protection locked="0"/>
    </xf>
    <xf numFmtId="0" fontId="8" fillId="9" borderId="66" xfId="0" applyFont="1" applyFill="1" applyBorder="1" applyAlignment="1" applyProtection="1">
      <alignment horizontal="left" vertical="center"/>
      <protection locked="0"/>
    </xf>
    <xf numFmtId="0" fontId="3" fillId="9" borderId="66" xfId="0" applyFont="1" applyFill="1" applyBorder="1" applyAlignment="1" applyProtection="1">
      <alignment horizontal="center" vertical="center"/>
      <protection locked="0"/>
    </xf>
    <xf numFmtId="0" fontId="3" fillId="9" borderId="73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>
      <alignment horizontal="justify" vertical="top" wrapText="1"/>
    </xf>
    <xf numFmtId="0" fontId="3" fillId="7" borderId="0" xfId="0" applyFont="1" applyFill="1" applyAlignment="1">
      <alignment wrapText="1"/>
    </xf>
    <xf numFmtId="0" fontId="10" fillId="7" borderId="0" xfId="0" applyFont="1" applyFill="1" applyAlignment="1">
      <alignment horizontal="left" vertical="top" wrapText="1"/>
    </xf>
    <xf numFmtId="0" fontId="11" fillId="7" borderId="15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0" fontId="11" fillId="7" borderId="8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90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 vertical="center"/>
    </xf>
    <xf numFmtId="0" fontId="11" fillId="7" borderId="91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1" fillId="7" borderId="92" xfId="0" applyFont="1" applyFill="1" applyBorder="1" applyAlignment="1">
      <alignment horizontal="center" vertical="center" wrapText="1"/>
    </xf>
    <xf numFmtId="0" fontId="11" fillId="7" borderId="83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93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justify" vertical="center" wrapText="1"/>
    </xf>
    <xf numFmtId="0" fontId="0" fillId="7" borderId="0" xfId="0" applyFill="1" applyAlignment="1">
      <alignment horizontal="justify" vertical="center"/>
    </xf>
    <xf numFmtId="0" fontId="3" fillId="7" borderId="0" xfId="0" applyFont="1" applyFill="1" applyAlignment="1"/>
    <xf numFmtId="49" fontId="11" fillId="7" borderId="95" xfId="0" applyNumberFormat="1" applyFont="1" applyFill="1" applyBorder="1" applyAlignment="1">
      <alignment horizontal="center" vertical="center"/>
    </xf>
    <xf numFmtId="49" fontId="11" fillId="7" borderId="96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right"/>
    </xf>
    <xf numFmtId="167" fontId="12" fillId="3" borderId="83" xfId="0" applyNumberFormat="1" applyFont="1" applyFill="1" applyBorder="1" applyAlignment="1">
      <alignment horizontal="right"/>
    </xf>
    <xf numFmtId="167" fontId="12" fillId="3" borderId="93" xfId="0" applyNumberFormat="1" applyFont="1" applyFill="1" applyBorder="1" applyAlignment="1">
      <alignment horizontal="right"/>
    </xf>
    <xf numFmtId="167" fontId="12" fillId="3" borderId="27" xfId="0" applyNumberFormat="1" applyFont="1" applyFill="1" applyBorder="1" applyAlignment="1">
      <alignment horizontal="right"/>
    </xf>
    <xf numFmtId="167" fontId="11" fillId="0" borderId="34" xfId="0" applyNumberFormat="1" applyFont="1" applyFill="1" applyBorder="1" applyAlignment="1">
      <alignment horizontal="center"/>
    </xf>
    <xf numFmtId="167" fontId="11" fillId="0" borderId="80" xfId="0" applyNumberFormat="1" applyFont="1" applyFill="1" applyBorder="1" applyAlignment="1">
      <alignment horizontal="center"/>
    </xf>
    <xf numFmtId="0" fontId="12" fillId="7" borderId="9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1" fillId="7" borderId="95" xfId="0" applyFont="1" applyFill="1" applyBorder="1" applyAlignment="1">
      <alignment horizontal="center" vertical="center" wrapText="1"/>
    </xf>
    <xf numFmtId="0" fontId="11" fillId="7" borderId="96" xfId="0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/>
    </xf>
    <xf numFmtId="167" fontId="11" fillId="0" borderId="76" xfId="0" applyNumberFormat="1" applyFont="1" applyFill="1" applyBorder="1" applyAlignment="1">
      <alignment horizontal="center"/>
    </xf>
    <xf numFmtId="0" fontId="11" fillId="7" borderId="52" xfId="1" applyFont="1" applyFill="1" applyBorder="1" applyAlignment="1">
      <alignment horizontal="center" vertical="center" wrapText="1"/>
    </xf>
    <xf numFmtId="0" fontId="11" fillId="7" borderId="56" xfId="1" applyFont="1" applyFill="1" applyBorder="1" applyAlignment="1">
      <alignment horizontal="center" vertical="center" wrapText="1"/>
    </xf>
    <xf numFmtId="0" fontId="11" fillId="7" borderId="82" xfId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2" fillId="7" borderId="6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167" fontId="12" fillId="3" borderId="52" xfId="0" applyNumberFormat="1" applyFont="1" applyFill="1" applyBorder="1" applyAlignment="1">
      <alignment horizontal="center" vertical="center"/>
    </xf>
    <xf numFmtId="167" fontId="12" fillId="3" borderId="56" xfId="0" applyNumberFormat="1" applyFont="1" applyFill="1" applyBorder="1" applyAlignment="1">
      <alignment horizontal="center" vertical="center"/>
    </xf>
    <xf numFmtId="167" fontId="12" fillId="3" borderId="82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89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left" vertical="top"/>
    </xf>
    <xf numFmtId="0" fontId="10" fillId="0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28" fillId="0" borderId="39" xfId="0" applyNumberFormat="1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vertical="top" wrapText="1"/>
    </xf>
    <xf numFmtId="0" fontId="32" fillId="7" borderId="0" xfId="0" applyFont="1" applyFill="1" applyAlignment="1"/>
    <xf numFmtId="0" fontId="3" fillId="0" borderId="1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left" wrapText="1"/>
    </xf>
    <xf numFmtId="0" fontId="11" fillId="9" borderId="78" xfId="0" applyFont="1" applyFill="1" applyBorder="1" applyAlignment="1">
      <alignment horizontal="center"/>
    </xf>
    <xf numFmtId="0" fontId="0" fillId="9" borderId="100" xfId="0" applyFill="1" applyBorder="1" applyAlignment="1">
      <alignment horizontal="center"/>
    </xf>
    <xf numFmtId="0" fontId="0" fillId="9" borderId="97" xfId="0" applyFill="1" applyBorder="1" applyAlignment="1">
      <alignment horizontal="center"/>
    </xf>
    <xf numFmtId="0" fontId="3" fillId="9" borderId="19" xfId="0" applyFont="1" applyFill="1" applyBorder="1" applyAlignment="1">
      <alignment horizontal="right"/>
    </xf>
    <xf numFmtId="0" fontId="0" fillId="9" borderId="61" xfId="0" applyFill="1" applyBorder="1" applyAlignment="1">
      <alignment horizontal="right"/>
    </xf>
    <xf numFmtId="4" fontId="12" fillId="0" borderId="66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right"/>
    </xf>
    <xf numFmtId="0" fontId="25" fillId="5" borderId="61" xfId="0" applyFont="1" applyFill="1" applyBorder="1" applyAlignment="1">
      <alignment horizontal="right"/>
    </xf>
    <xf numFmtId="0" fontId="15" fillId="5" borderId="19" xfId="0" applyFont="1" applyFill="1" applyBorder="1" applyAlignment="1">
      <alignment horizontal="center"/>
    </xf>
    <xf numFmtId="0" fontId="15" fillId="5" borderId="61" xfId="0" applyFont="1" applyFill="1" applyBorder="1" applyAlignment="1">
      <alignment horizontal="center"/>
    </xf>
    <xf numFmtId="0" fontId="15" fillId="5" borderId="7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29" fillId="14" borderId="0" xfId="0" applyNumberFormat="1" applyFont="1" applyFill="1" applyAlignment="1">
      <alignment horizontal="left" wrapText="1"/>
    </xf>
    <xf numFmtId="0" fontId="2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1" fillId="9" borderId="64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98" xfId="0" applyFill="1" applyBorder="1" applyAlignment="1">
      <alignment horizontal="center"/>
    </xf>
    <xf numFmtId="0" fontId="7" fillId="7" borderId="0" xfId="2" applyFont="1" applyFill="1" applyAlignment="1">
      <alignment wrapText="1"/>
    </xf>
    <xf numFmtId="0" fontId="0" fillId="7" borderId="0" xfId="0" applyFill="1" applyAlignment="1">
      <alignment wrapText="1"/>
    </xf>
    <xf numFmtId="0" fontId="34" fillId="0" borderId="16" xfId="2" applyFont="1" applyFill="1" applyBorder="1" applyAlignment="1">
      <alignment horizontal="center"/>
    </xf>
    <xf numFmtId="0" fontId="34" fillId="0" borderId="25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34" fillId="13" borderId="64" xfId="2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28" fillId="0" borderId="98" xfId="0" applyFont="1" applyFill="1" applyBorder="1" applyAlignment="1"/>
    <xf numFmtId="0" fontId="34" fillId="0" borderId="54" xfId="2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34" fillId="0" borderId="24" xfId="2" applyFont="1" applyFill="1" applyBorder="1" applyAlignment="1">
      <alignment horizontal="left" vertical="center" wrapText="1"/>
    </xf>
    <xf numFmtId="0" fontId="28" fillId="0" borderId="91" xfId="0" applyFont="1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 xr:uid="{00000000-0005-0000-0000-000001000000}"/>
    <cellStyle name="Normalny_Tabelka 7 2 -plan rozwoju " xfId="2" xr:uid="{00000000-0005-0000-0000-000002000000}"/>
    <cellStyle name="Normalny_Tabelka 7 2 -plan rozwoju _plan rozwoju" xfId="3" xr:uid="{00000000-0005-0000-0000-000003000000}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19049</xdr:rowOff>
    </xdr:from>
    <xdr:to>
      <xdr:col>4</xdr:col>
      <xdr:colOff>1114425</xdr:colOff>
      <xdr:row>51</xdr:row>
      <xdr:rowOff>89296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7884" y="3769518"/>
          <a:ext cx="4010025" cy="4927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ul. Towarowa 25a, 00-869 Warszawa,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</a:t>
          </a:r>
          <a:b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Towarowa 25a, 00-869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8" zoomScaleNormal="100" workbookViewId="0">
      <selection activeCell="D62" sqref="D62"/>
    </sheetView>
  </sheetViews>
  <sheetFormatPr defaultRowHeight="12.75"/>
  <cols>
    <col min="1" max="1" width="3.140625" style="73" customWidth="1"/>
    <col min="2" max="2" width="6.85546875" style="73" customWidth="1"/>
    <col min="3" max="3" width="21.140625" style="73" customWidth="1"/>
    <col min="4" max="4" width="15.5703125" style="73" customWidth="1"/>
    <col min="5" max="5" width="16.85546875" style="73" customWidth="1"/>
    <col min="6" max="16384" width="9.140625" style="73"/>
  </cols>
  <sheetData>
    <row r="1" spans="1:11" ht="13.5" thickBot="1"/>
    <row r="2" spans="1:11" s="74" customFormat="1" ht="20.100000000000001" customHeight="1">
      <c r="B2" s="547" t="s">
        <v>260</v>
      </c>
      <c r="C2" s="548"/>
      <c r="D2" s="556"/>
      <c r="E2" s="557"/>
      <c r="K2" s="75"/>
    </row>
    <row r="3" spans="1:11" s="74" customFormat="1" ht="20.100000000000001" customHeight="1">
      <c r="B3" s="549" t="s">
        <v>261</v>
      </c>
      <c r="C3" s="550"/>
      <c r="D3" s="558"/>
      <c r="E3" s="559"/>
      <c r="H3" s="76"/>
      <c r="I3" s="76"/>
      <c r="J3" s="76"/>
      <c r="K3" s="73"/>
    </row>
    <row r="4" spans="1:11" s="74" customFormat="1" ht="20.100000000000001" customHeight="1" thickBot="1">
      <c r="B4" s="551" t="s">
        <v>262</v>
      </c>
      <c r="C4" s="552"/>
      <c r="D4" s="560"/>
      <c r="E4" s="561"/>
    </row>
    <row r="5" spans="1:11" s="74" customFormat="1" ht="9" customHeight="1">
      <c r="B5" s="77"/>
      <c r="C5" s="78"/>
      <c r="D5" s="79"/>
      <c r="E5" s="80"/>
    </row>
    <row r="6" spans="1:11" s="74" customFormat="1" ht="20.100000000000001" customHeight="1" thickBot="1">
      <c r="B6" s="553" t="s">
        <v>263</v>
      </c>
      <c r="C6" s="553"/>
      <c r="D6" s="73"/>
    </row>
    <row r="7" spans="1:11" s="74" customFormat="1" ht="20.100000000000001" customHeight="1">
      <c r="B7" s="554" t="s">
        <v>264</v>
      </c>
      <c r="C7" s="555"/>
      <c r="D7" s="556"/>
      <c r="E7" s="557"/>
    </row>
    <row r="8" spans="1:11" s="74" customFormat="1" ht="20.100000000000001" customHeight="1" thickBot="1">
      <c r="B8" s="545" t="s">
        <v>265</v>
      </c>
      <c r="C8" s="546"/>
      <c r="D8" s="560"/>
      <c r="E8" s="561"/>
    </row>
    <row r="10" spans="1:11" s="82" customFormat="1">
      <c r="A10" s="81" t="s">
        <v>163</v>
      </c>
      <c r="B10" s="82" t="s">
        <v>50</v>
      </c>
    </row>
    <row r="11" spans="1:11" s="82" customFormat="1">
      <c r="A11" s="81"/>
    </row>
    <row r="12" spans="1:11" s="82" customFormat="1" ht="13.5" thickBot="1">
      <c r="B12" s="83" t="s">
        <v>121</v>
      </c>
    </row>
    <row r="13" spans="1:11" ht="13.5" thickBot="1">
      <c r="B13" s="528" t="s">
        <v>51</v>
      </c>
      <c r="C13" s="529" t="s">
        <v>48</v>
      </c>
      <c r="D13" s="530" t="s">
        <v>49</v>
      </c>
      <c r="E13" s="531" t="s">
        <v>211</v>
      </c>
    </row>
    <row r="14" spans="1:11">
      <c r="B14" s="532"/>
      <c r="C14" s="533"/>
      <c r="D14" s="534"/>
      <c r="E14" s="535"/>
    </row>
    <row r="15" spans="1:11">
      <c r="B15" s="536"/>
      <c r="C15" s="537"/>
      <c r="D15" s="538"/>
      <c r="E15" s="539"/>
    </row>
    <row r="16" spans="1:11">
      <c r="B16" s="536"/>
      <c r="C16" s="537"/>
      <c r="D16" s="538"/>
      <c r="E16" s="539"/>
    </row>
    <row r="17" spans="2:5">
      <c r="B17" s="536"/>
      <c r="C17" s="537"/>
      <c r="D17" s="538"/>
      <c r="E17" s="539"/>
    </row>
    <row r="18" spans="2:5">
      <c r="B18" s="536"/>
      <c r="C18" s="537"/>
      <c r="D18" s="538"/>
      <c r="E18" s="539"/>
    </row>
    <row r="19" spans="2:5">
      <c r="B19" s="536"/>
      <c r="C19" s="537"/>
      <c r="D19" s="538"/>
      <c r="E19" s="539"/>
    </row>
    <row r="20" spans="2:5" ht="13.5" thickBot="1">
      <c r="B20" s="540"/>
      <c r="C20" s="522"/>
      <c r="D20" s="541"/>
      <c r="E20" s="523"/>
    </row>
    <row r="21" spans="2:5" ht="3" customHeight="1"/>
  </sheetData>
  <mergeCells count="11">
    <mergeCell ref="D2:E2"/>
    <mergeCell ref="D3:E3"/>
    <mergeCell ref="D4:E4"/>
    <mergeCell ref="D7:E7"/>
    <mergeCell ref="D8:E8"/>
    <mergeCell ref="B8:C8"/>
    <mergeCell ref="B2:C2"/>
    <mergeCell ref="B3:C3"/>
    <mergeCell ref="B4:C4"/>
    <mergeCell ref="B6:C6"/>
    <mergeCell ref="B7:C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50"/>
  <sheetViews>
    <sheetView topLeftCell="A25" zoomScaleNormal="100" workbookViewId="0">
      <selection activeCell="E43" sqref="E43:L44"/>
    </sheetView>
  </sheetViews>
  <sheetFormatPr defaultRowHeight="12.75"/>
  <cols>
    <col min="1" max="1" width="4.28515625" style="73" customWidth="1"/>
    <col min="2" max="2" width="38" style="73" customWidth="1"/>
    <col min="3" max="3" width="4.85546875" style="73" customWidth="1"/>
    <col min="4" max="4" width="6.28515625" style="73" customWidth="1"/>
    <col min="5" max="7" width="15.28515625" style="73" customWidth="1"/>
    <col min="8" max="8" width="15.7109375" style="73" customWidth="1"/>
    <col min="9" max="9" width="14.7109375" style="73" customWidth="1"/>
    <col min="10" max="12" width="14.140625" style="73" customWidth="1"/>
    <col min="13" max="16384" width="9.140625" style="73"/>
  </cols>
  <sheetData>
    <row r="2" spans="1:19" ht="27.75" customHeight="1">
      <c r="A2" s="84" t="s">
        <v>164</v>
      </c>
      <c r="B2" s="564" t="s">
        <v>2</v>
      </c>
      <c r="C2" s="564"/>
      <c r="D2" s="564"/>
      <c r="E2" s="564"/>
      <c r="F2" s="564"/>
      <c r="G2" s="564"/>
      <c r="H2" s="564"/>
      <c r="I2" s="564"/>
      <c r="J2" s="564"/>
    </row>
    <row r="3" spans="1:19" ht="15.75" customHeight="1">
      <c r="A3" s="84"/>
      <c r="B3" s="85"/>
      <c r="C3" s="86"/>
      <c r="D3" s="86"/>
      <c r="E3" s="86"/>
      <c r="F3" s="86"/>
      <c r="G3" s="86"/>
      <c r="H3" s="86"/>
      <c r="I3" s="86"/>
      <c r="J3" s="86"/>
      <c r="K3" s="543"/>
      <c r="L3" s="86"/>
      <c r="M3" s="86"/>
      <c r="N3" s="86"/>
      <c r="O3" s="86"/>
      <c r="P3" s="86"/>
      <c r="Q3" s="86"/>
    </row>
    <row r="4" spans="1:19" ht="15.75">
      <c r="A4" s="84"/>
      <c r="B4" s="87" t="s">
        <v>122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9" ht="16.5" thickBot="1">
      <c r="A5" s="84"/>
      <c r="B5" s="89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9" ht="14.25" customHeight="1">
      <c r="B6" s="565" t="s">
        <v>3</v>
      </c>
      <c r="C6" s="566"/>
      <c r="D6" s="567"/>
      <c r="E6" s="574" t="s">
        <v>277</v>
      </c>
      <c r="F6" s="574" t="s">
        <v>278</v>
      </c>
      <c r="G6" s="574" t="s">
        <v>266</v>
      </c>
      <c r="H6" s="577" t="s">
        <v>270</v>
      </c>
      <c r="I6" s="580" t="s">
        <v>273</v>
      </c>
      <c r="J6" s="577" t="s">
        <v>275</v>
      </c>
      <c r="K6" s="583" t="s">
        <v>279</v>
      </c>
      <c r="L6" s="583" t="s">
        <v>280</v>
      </c>
    </row>
    <row r="7" spans="1:19" ht="14.25" customHeight="1">
      <c r="B7" s="568"/>
      <c r="C7" s="569"/>
      <c r="D7" s="570"/>
      <c r="E7" s="575"/>
      <c r="F7" s="575"/>
      <c r="G7" s="575"/>
      <c r="H7" s="578"/>
      <c r="I7" s="581"/>
      <c r="J7" s="578"/>
      <c r="K7" s="584"/>
      <c r="L7" s="584"/>
    </row>
    <row r="8" spans="1:19" ht="15" customHeight="1" thickBot="1">
      <c r="B8" s="571"/>
      <c r="C8" s="572"/>
      <c r="D8" s="573"/>
      <c r="E8" s="576"/>
      <c r="F8" s="576"/>
      <c r="G8" s="576"/>
      <c r="H8" s="579"/>
      <c r="I8" s="582"/>
      <c r="J8" s="579"/>
      <c r="K8" s="585"/>
      <c r="L8" s="585"/>
    </row>
    <row r="9" spans="1:19" ht="13.5" thickBot="1">
      <c r="B9" s="90" t="s">
        <v>4</v>
      </c>
      <c r="C9" s="91"/>
      <c r="D9" s="91"/>
      <c r="E9" s="92" t="s">
        <v>5</v>
      </c>
      <c r="F9" s="93" t="s">
        <v>6</v>
      </c>
      <c r="G9" s="94" t="s">
        <v>7</v>
      </c>
      <c r="H9" s="95" t="s">
        <v>8</v>
      </c>
      <c r="I9" s="94" t="s">
        <v>9</v>
      </c>
      <c r="J9" s="96" t="s">
        <v>17</v>
      </c>
      <c r="K9" s="96" t="s">
        <v>18</v>
      </c>
      <c r="L9" s="96" t="s">
        <v>19</v>
      </c>
    </row>
    <row r="10" spans="1:19">
      <c r="B10" s="97" t="s">
        <v>10</v>
      </c>
      <c r="C10" s="98" t="s">
        <v>4</v>
      </c>
      <c r="D10" s="133"/>
      <c r="E10" s="134"/>
      <c r="F10" s="134"/>
      <c r="G10" s="134"/>
      <c r="H10" s="134"/>
      <c r="I10" s="134"/>
      <c r="J10" s="134"/>
      <c r="K10" s="135"/>
      <c r="L10" s="135"/>
    </row>
    <row r="11" spans="1:19">
      <c r="B11" s="99" t="s">
        <v>237</v>
      </c>
      <c r="C11" s="100" t="s">
        <v>5</v>
      </c>
      <c r="D11" s="101" t="s">
        <v>11</v>
      </c>
      <c r="E11" s="274"/>
      <c r="F11" s="275"/>
      <c r="G11" s="275"/>
      <c r="H11" s="275"/>
      <c r="I11" s="275"/>
      <c r="J11" s="275"/>
      <c r="K11" s="276"/>
      <c r="L11" s="276"/>
    </row>
    <row r="12" spans="1:19">
      <c r="B12" s="102" t="s">
        <v>238</v>
      </c>
      <c r="C12" s="100" t="s">
        <v>6</v>
      </c>
      <c r="D12" s="101" t="s">
        <v>11</v>
      </c>
      <c r="E12" s="274"/>
      <c r="F12" s="275"/>
      <c r="G12" s="275"/>
      <c r="H12" s="275"/>
      <c r="I12" s="275"/>
      <c r="J12" s="275"/>
      <c r="K12" s="276"/>
      <c r="L12" s="276"/>
    </row>
    <row r="13" spans="1:19">
      <c r="B13" s="99" t="s">
        <v>12</v>
      </c>
      <c r="C13" s="103" t="s">
        <v>7</v>
      </c>
      <c r="D13" s="101" t="s">
        <v>13</v>
      </c>
      <c r="E13" s="274"/>
      <c r="F13" s="275"/>
      <c r="G13" s="275"/>
      <c r="H13" s="275"/>
      <c r="I13" s="275"/>
      <c r="J13" s="275"/>
      <c r="K13" s="276"/>
      <c r="L13" s="276"/>
    </row>
    <row r="14" spans="1:19" ht="13.5" thickBot="1">
      <c r="B14" s="104" t="s">
        <v>14</v>
      </c>
      <c r="C14" s="105" t="s">
        <v>8</v>
      </c>
      <c r="D14" s="106" t="s">
        <v>15</v>
      </c>
      <c r="E14" s="277"/>
      <c r="F14" s="278"/>
      <c r="G14" s="278"/>
      <c r="H14" s="278"/>
      <c r="I14" s="278"/>
      <c r="J14" s="278"/>
      <c r="K14" s="279"/>
      <c r="L14" s="279"/>
    </row>
    <row r="15" spans="1:19">
      <c r="B15" s="97" t="s">
        <v>16</v>
      </c>
      <c r="C15" s="98" t="s">
        <v>9</v>
      </c>
      <c r="D15" s="133"/>
      <c r="E15" s="280"/>
      <c r="F15" s="281"/>
      <c r="G15" s="281"/>
      <c r="H15" s="281"/>
      <c r="I15" s="281"/>
      <c r="J15" s="281"/>
      <c r="K15" s="282"/>
      <c r="L15" s="282"/>
    </row>
    <row r="16" spans="1:19">
      <c r="B16" s="99" t="s">
        <v>237</v>
      </c>
      <c r="C16" s="100" t="s">
        <v>17</v>
      </c>
      <c r="D16" s="101" t="s">
        <v>11</v>
      </c>
      <c r="E16" s="274"/>
      <c r="F16" s="275"/>
      <c r="G16" s="275"/>
      <c r="H16" s="275"/>
      <c r="I16" s="275"/>
      <c r="J16" s="275"/>
      <c r="K16" s="276"/>
      <c r="L16" s="276"/>
      <c r="M16" s="107"/>
      <c r="N16" s="107"/>
      <c r="O16" s="107"/>
      <c r="P16" s="107"/>
      <c r="Q16" s="107"/>
      <c r="R16" s="107"/>
      <c r="S16" s="107"/>
    </row>
    <row r="17" spans="2:19">
      <c r="B17" s="102" t="s">
        <v>238</v>
      </c>
      <c r="C17" s="100" t="s">
        <v>18</v>
      </c>
      <c r="D17" s="101" t="s">
        <v>11</v>
      </c>
      <c r="E17" s="274"/>
      <c r="F17" s="275"/>
      <c r="G17" s="275"/>
      <c r="H17" s="275"/>
      <c r="I17" s="275"/>
      <c r="J17" s="275"/>
      <c r="K17" s="276"/>
      <c r="L17" s="276"/>
      <c r="M17" s="107"/>
      <c r="N17" s="107"/>
      <c r="O17" s="107"/>
      <c r="P17" s="107"/>
      <c r="Q17" s="107"/>
      <c r="R17" s="107"/>
      <c r="S17" s="107"/>
    </row>
    <row r="18" spans="2:19">
      <c r="B18" s="99" t="s">
        <v>12</v>
      </c>
      <c r="C18" s="103" t="s">
        <v>19</v>
      </c>
      <c r="D18" s="101" t="s">
        <v>13</v>
      </c>
      <c r="E18" s="274"/>
      <c r="F18" s="275"/>
      <c r="G18" s="275"/>
      <c r="H18" s="275"/>
      <c r="I18" s="275"/>
      <c r="J18" s="275"/>
      <c r="K18" s="276"/>
      <c r="L18" s="276"/>
      <c r="M18" s="107"/>
      <c r="N18" s="107"/>
      <c r="O18" s="107"/>
      <c r="P18" s="107"/>
      <c r="Q18" s="107"/>
      <c r="R18" s="107"/>
      <c r="S18" s="107"/>
    </row>
    <row r="19" spans="2:19" ht="13.5" thickBot="1">
      <c r="B19" s="104" t="s">
        <v>14</v>
      </c>
      <c r="C19" s="105" t="s">
        <v>20</v>
      </c>
      <c r="D19" s="106" t="s">
        <v>15</v>
      </c>
      <c r="E19" s="283"/>
      <c r="F19" s="284"/>
      <c r="G19" s="284"/>
      <c r="H19" s="284"/>
      <c r="I19" s="284"/>
      <c r="J19" s="284"/>
      <c r="K19" s="285"/>
      <c r="L19" s="285"/>
      <c r="M19" s="107"/>
      <c r="N19" s="107"/>
      <c r="O19" s="107"/>
      <c r="P19" s="107"/>
      <c r="Q19" s="107"/>
      <c r="R19" s="107"/>
      <c r="S19" s="107"/>
    </row>
    <row r="20" spans="2:19">
      <c r="B20" s="97" t="s">
        <v>21</v>
      </c>
      <c r="C20" s="98" t="s">
        <v>22</v>
      </c>
      <c r="D20" s="133"/>
      <c r="E20" s="280"/>
      <c r="F20" s="281"/>
      <c r="G20" s="281"/>
      <c r="H20" s="281"/>
      <c r="I20" s="281"/>
      <c r="J20" s="281"/>
      <c r="K20" s="282"/>
      <c r="L20" s="282"/>
      <c r="M20" s="107"/>
      <c r="N20" s="107"/>
      <c r="O20" s="107"/>
      <c r="P20" s="107"/>
      <c r="Q20" s="107"/>
      <c r="R20" s="107"/>
      <c r="S20" s="107"/>
    </row>
    <row r="21" spans="2:19">
      <c r="B21" s="99" t="s">
        <v>237</v>
      </c>
      <c r="C21" s="100" t="s">
        <v>23</v>
      </c>
      <c r="D21" s="101" t="s">
        <v>11</v>
      </c>
      <c r="E21" s="286"/>
      <c r="F21" s="287"/>
      <c r="G21" s="287"/>
      <c r="H21" s="287"/>
      <c r="I21" s="287"/>
      <c r="J21" s="287"/>
      <c r="K21" s="288"/>
      <c r="L21" s="288"/>
      <c r="M21" s="107"/>
      <c r="N21" s="107"/>
      <c r="O21" s="107"/>
      <c r="P21" s="107"/>
      <c r="Q21" s="107"/>
      <c r="R21" s="107"/>
      <c r="S21" s="108"/>
    </row>
    <row r="22" spans="2:19">
      <c r="B22" s="102" t="s">
        <v>238</v>
      </c>
      <c r="C22" s="100" t="s">
        <v>24</v>
      </c>
      <c r="D22" s="101" t="s">
        <v>11</v>
      </c>
      <c r="E22" s="286"/>
      <c r="F22" s="287"/>
      <c r="G22" s="287"/>
      <c r="H22" s="287"/>
      <c r="I22" s="287"/>
      <c r="J22" s="287"/>
      <c r="K22" s="288"/>
      <c r="L22" s="288"/>
      <c r="M22" s="107"/>
      <c r="N22" s="107"/>
      <c r="O22" s="107"/>
      <c r="P22" s="107"/>
      <c r="Q22" s="108"/>
      <c r="R22" s="107"/>
      <c r="S22" s="107"/>
    </row>
    <row r="23" spans="2:19">
      <c r="B23" s="99" t="s">
        <v>12</v>
      </c>
      <c r="C23" s="100" t="s">
        <v>25</v>
      </c>
      <c r="D23" s="101" t="s">
        <v>13</v>
      </c>
      <c r="E23" s="274"/>
      <c r="F23" s="275"/>
      <c r="G23" s="275"/>
      <c r="H23" s="275"/>
      <c r="I23" s="275"/>
      <c r="J23" s="275"/>
      <c r="K23" s="276"/>
      <c r="L23" s="276"/>
      <c r="M23" s="107"/>
      <c r="N23" s="107"/>
      <c r="O23" s="107"/>
      <c r="P23" s="107"/>
      <c r="Q23" s="107"/>
      <c r="R23" s="107"/>
      <c r="S23" s="107"/>
    </row>
    <row r="24" spans="2:19" ht="13.5" thickBot="1">
      <c r="B24" s="104" t="s">
        <v>14</v>
      </c>
      <c r="C24" s="105" t="s">
        <v>26</v>
      </c>
      <c r="D24" s="106" t="s">
        <v>15</v>
      </c>
      <c r="E24" s="283"/>
      <c r="F24" s="284"/>
      <c r="G24" s="284"/>
      <c r="H24" s="284"/>
      <c r="I24" s="284"/>
      <c r="J24" s="284"/>
      <c r="K24" s="285"/>
      <c r="L24" s="285"/>
      <c r="M24" s="109"/>
      <c r="N24" s="107"/>
      <c r="O24" s="107"/>
      <c r="P24" s="107"/>
      <c r="Q24" s="107"/>
      <c r="R24" s="107"/>
      <c r="S24" s="107"/>
    </row>
    <row r="25" spans="2:19">
      <c r="B25" s="97" t="s">
        <v>27</v>
      </c>
      <c r="C25" s="110" t="s">
        <v>28</v>
      </c>
      <c r="D25" s="133"/>
      <c r="E25" s="280"/>
      <c r="F25" s="281"/>
      <c r="G25" s="281"/>
      <c r="H25" s="281"/>
      <c r="I25" s="281"/>
      <c r="J25" s="281"/>
      <c r="K25" s="282"/>
      <c r="L25" s="282"/>
      <c r="M25" s="108"/>
      <c r="N25" s="107"/>
      <c r="O25" s="107"/>
      <c r="P25" s="108"/>
      <c r="Q25" s="107"/>
      <c r="R25" s="107"/>
      <c r="S25" s="107"/>
    </row>
    <row r="26" spans="2:19">
      <c r="B26" s="99" t="s">
        <v>237</v>
      </c>
      <c r="C26" s="111" t="s">
        <v>29</v>
      </c>
      <c r="D26" s="101" t="s">
        <v>11</v>
      </c>
      <c r="E26" s="286"/>
      <c r="F26" s="287"/>
      <c r="G26" s="287"/>
      <c r="H26" s="287"/>
      <c r="I26" s="287"/>
      <c r="J26" s="287"/>
      <c r="K26" s="288"/>
      <c r="L26" s="288"/>
      <c r="M26" s="107"/>
      <c r="N26" s="107"/>
      <c r="O26" s="107"/>
      <c r="P26" s="107"/>
      <c r="Q26" s="107"/>
      <c r="R26" s="107"/>
      <c r="S26" s="107"/>
    </row>
    <row r="27" spans="2:19">
      <c r="B27" s="102" t="s">
        <v>242</v>
      </c>
      <c r="C27" s="111" t="s">
        <v>30</v>
      </c>
      <c r="D27" s="101" t="s">
        <v>11</v>
      </c>
      <c r="E27" s="286"/>
      <c r="F27" s="287"/>
      <c r="G27" s="287"/>
      <c r="H27" s="287"/>
      <c r="I27" s="287"/>
      <c r="J27" s="287"/>
      <c r="K27" s="288"/>
      <c r="L27" s="288"/>
      <c r="M27" s="107"/>
      <c r="N27" s="107"/>
      <c r="O27" s="107"/>
      <c r="P27" s="107"/>
      <c r="Q27" s="107"/>
      <c r="R27" s="107"/>
      <c r="S27" s="107"/>
    </row>
    <row r="28" spans="2:19" ht="21">
      <c r="B28" s="102" t="s">
        <v>239</v>
      </c>
      <c r="C28" s="111" t="s">
        <v>31</v>
      </c>
      <c r="D28" s="101" t="s">
        <v>11</v>
      </c>
      <c r="E28" s="286"/>
      <c r="F28" s="287"/>
      <c r="G28" s="287"/>
      <c r="H28" s="287"/>
      <c r="I28" s="287"/>
      <c r="J28" s="287"/>
      <c r="K28" s="288"/>
      <c r="L28" s="288"/>
      <c r="M28" s="107"/>
      <c r="N28" s="107"/>
      <c r="O28" s="107"/>
      <c r="P28" s="107"/>
      <c r="Q28" s="107"/>
      <c r="R28" s="107"/>
      <c r="S28" s="107"/>
    </row>
    <row r="29" spans="2:19">
      <c r="B29" s="99" t="s">
        <v>240</v>
      </c>
      <c r="C29" s="100" t="s">
        <v>32</v>
      </c>
      <c r="D29" s="101" t="s">
        <v>13</v>
      </c>
      <c r="E29" s="274"/>
      <c r="F29" s="275"/>
      <c r="G29" s="275"/>
      <c r="H29" s="275"/>
      <c r="I29" s="275"/>
      <c r="J29" s="275"/>
      <c r="K29" s="276"/>
      <c r="L29" s="276"/>
    </row>
    <row r="30" spans="2:19">
      <c r="B30" s="102" t="s">
        <v>242</v>
      </c>
      <c r="C30" s="100" t="s">
        <v>33</v>
      </c>
      <c r="D30" s="101" t="s">
        <v>13</v>
      </c>
      <c r="E30" s="131"/>
      <c r="F30" s="289"/>
      <c r="G30" s="289"/>
      <c r="H30" s="289"/>
      <c r="I30" s="289"/>
      <c r="J30" s="289"/>
      <c r="K30" s="132"/>
      <c r="L30" s="132"/>
    </row>
    <row r="31" spans="2:19" ht="21">
      <c r="B31" s="102" t="s">
        <v>241</v>
      </c>
      <c r="C31" s="112" t="s">
        <v>34</v>
      </c>
      <c r="D31" s="101" t="s">
        <v>13</v>
      </c>
      <c r="E31" s="274"/>
      <c r="F31" s="275"/>
      <c r="G31" s="275"/>
      <c r="H31" s="275"/>
      <c r="I31" s="275"/>
      <c r="J31" s="275"/>
      <c r="K31" s="276"/>
      <c r="L31" s="276"/>
    </row>
    <row r="32" spans="2:19" ht="13.5" thickBot="1">
      <c r="B32" s="104" t="s">
        <v>14</v>
      </c>
      <c r="C32" s="112" t="s">
        <v>36</v>
      </c>
      <c r="D32" s="106" t="s">
        <v>15</v>
      </c>
      <c r="E32" s="283"/>
      <c r="F32" s="284"/>
      <c r="G32" s="284"/>
      <c r="H32" s="284"/>
      <c r="I32" s="284"/>
      <c r="J32" s="284"/>
      <c r="K32" s="285"/>
      <c r="L32" s="285"/>
    </row>
    <row r="33" spans="1:12">
      <c r="B33" s="97" t="s">
        <v>35</v>
      </c>
      <c r="C33" s="110" t="s">
        <v>37</v>
      </c>
      <c r="D33" s="133"/>
      <c r="E33" s="280"/>
      <c r="F33" s="281"/>
      <c r="G33" s="281"/>
      <c r="H33" s="281"/>
      <c r="I33" s="281"/>
      <c r="J33" s="281"/>
      <c r="K33" s="282"/>
      <c r="L33" s="282"/>
    </row>
    <row r="34" spans="1:12">
      <c r="B34" s="99" t="s">
        <v>237</v>
      </c>
      <c r="C34" s="100" t="s">
        <v>38</v>
      </c>
      <c r="D34" s="113" t="s">
        <v>11</v>
      </c>
      <c r="E34" s="290">
        <f t="shared" ref="E34:G35" si="0">E11+E16+E21+E26</f>
        <v>0</v>
      </c>
      <c r="F34" s="291">
        <f t="shared" si="0"/>
        <v>0</v>
      </c>
      <c r="G34" s="291">
        <f t="shared" si="0"/>
        <v>0</v>
      </c>
      <c r="H34" s="291">
        <f t="shared" ref="H34:J35" si="1">H11+H16+H21+H26</f>
        <v>0</v>
      </c>
      <c r="I34" s="291">
        <f t="shared" si="1"/>
        <v>0</v>
      </c>
      <c r="J34" s="291">
        <f t="shared" si="1"/>
        <v>0</v>
      </c>
      <c r="K34" s="292">
        <f>K11+K16+K21+K26</f>
        <v>0</v>
      </c>
      <c r="L34" s="292">
        <f>L11+L16+L21+L26</f>
        <v>0</v>
      </c>
    </row>
    <row r="35" spans="1:12">
      <c r="B35" s="102" t="s">
        <v>242</v>
      </c>
      <c r="C35" s="100" t="s">
        <v>39</v>
      </c>
      <c r="D35" s="101" t="s">
        <v>11</v>
      </c>
      <c r="E35" s="290">
        <f t="shared" si="0"/>
        <v>0</v>
      </c>
      <c r="F35" s="291">
        <f t="shared" si="0"/>
        <v>0</v>
      </c>
      <c r="G35" s="291">
        <f t="shared" si="0"/>
        <v>0</v>
      </c>
      <c r="H35" s="291">
        <f t="shared" si="1"/>
        <v>0</v>
      </c>
      <c r="I35" s="291">
        <f t="shared" si="1"/>
        <v>0</v>
      </c>
      <c r="J35" s="291">
        <f t="shared" si="1"/>
        <v>0</v>
      </c>
      <c r="K35" s="292">
        <f>K12+K17+K22+K27</f>
        <v>0</v>
      </c>
      <c r="L35" s="292">
        <f>L12+L17+L22+L27</f>
        <v>0</v>
      </c>
    </row>
    <row r="36" spans="1:12">
      <c r="B36" s="99" t="s">
        <v>12</v>
      </c>
      <c r="C36" s="100" t="s">
        <v>40</v>
      </c>
      <c r="D36" s="101" t="s">
        <v>13</v>
      </c>
      <c r="E36" s="293">
        <f t="shared" ref="E36:L36" si="2">E13+E18+E23+E29</f>
        <v>0</v>
      </c>
      <c r="F36" s="294">
        <f t="shared" si="2"/>
        <v>0</v>
      </c>
      <c r="G36" s="294">
        <f t="shared" si="2"/>
        <v>0</v>
      </c>
      <c r="H36" s="294">
        <f t="shared" si="2"/>
        <v>0</v>
      </c>
      <c r="I36" s="294">
        <f t="shared" si="2"/>
        <v>0</v>
      </c>
      <c r="J36" s="294">
        <f t="shared" si="2"/>
        <v>0</v>
      </c>
      <c r="K36" s="295">
        <f t="shared" ref="K36" si="3">K13+K18+K23+K29</f>
        <v>0</v>
      </c>
      <c r="L36" s="295">
        <f t="shared" si="2"/>
        <v>0</v>
      </c>
    </row>
    <row r="37" spans="1:12">
      <c r="B37" s="114" t="s">
        <v>14</v>
      </c>
      <c r="C37" s="100" t="s">
        <v>42</v>
      </c>
      <c r="D37" s="115" t="s">
        <v>15</v>
      </c>
      <c r="E37" s="293">
        <f t="shared" ref="E37:L37" si="4">E14+E19+E24+E32</f>
        <v>0</v>
      </c>
      <c r="F37" s="294">
        <f t="shared" si="4"/>
        <v>0</v>
      </c>
      <c r="G37" s="294">
        <f t="shared" si="4"/>
        <v>0</v>
      </c>
      <c r="H37" s="294">
        <f t="shared" si="4"/>
        <v>0</v>
      </c>
      <c r="I37" s="294">
        <f t="shared" si="4"/>
        <v>0</v>
      </c>
      <c r="J37" s="294">
        <f t="shared" si="4"/>
        <v>0</v>
      </c>
      <c r="K37" s="295">
        <f t="shared" ref="K37" si="5">K14+K19+K24+K32</f>
        <v>0</v>
      </c>
      <c r="L37" s="295">
        <f t="shared" si="4"/>
        <v>0</v>
      </c>
    </row>
    <row r="38" spans="1:12" ht="13.5" thickBot="1">
      <c r="B38" s="116" t="s">
        <v>41</v>
      </c>
      <c r="C38" s="105" t="s">
        <v>254</v>
      </c>
      <c r="D38" s="117" t="s">
        <v>15</v>
      </c>
      <c r="E38" s="296">
        <v>0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  <c r="K38" s="298">
        <v>0</v>
      </c>
      <c r="L38" s="298">
        <v>0</v>
      </c>
    </row>
    <row r="39" spans="1:12" ht="15.75">
      <c r="A39" s="118"/>
      <c r="B39" s="119"/>
      <c r="C39" s="120"/>
      <c r="D39" s="120"/>
      <c r="E39" s="120"/>
      <c r="F39" s="120"/>
      <c r="G39" s="120"/>
      <c r="H39" s="120"/>
      <c r="I39" s="88"/>
      <c r="J39" s="88"/>
      <c r="K39" s="88"/>
      <c r="L39" s="88"/>
    </row>
    <row r="40" spans="1:12" ht="15.75">
      <c r="A40" s="118"/>
      <c r="B40" s="121"/>
      <c r="C40" s="122"/>
      <c r="D40" s="122"/>
      <c r="E40" s="122"/>
      <c r="F40" s="122"/>
      <c r="G40" s="122"/>
      <c r="H40" s="122"/>
    </row>
    <row r="41" spans="1:12">
      <c r="A41" s="123"/>
      <c r="B41" s="123" t="s">
        <v>43</v>
      </c>
      <c r="C41" s="122"/>
      <c r="D41" s="124" t="s">
        <v>44</v>
      </c>
      <c r="E41" s="562" t="s">
        <v>65</v>
      </c>
      <c r="F41" s="562"/>
      <c r="G41" s="562"/>
      <c r="H41" s="562"/>
      <c r="I41" s="562"/>
      <c r="J41" s="562"/>
      <c r="K41" s="562"/>
      <c r="L41" s="562"/>
    </row>
    <row r="42" spans="1:12">
      <c r="A42" s="82"/>
      <c r="B42" s="125" t="s">
        <v>66</v>
      </c>
      <c r="D42" s="124"/>
      <c r="E42" s="562"/>
      <c r="F42" s="562"/>
      <c r="G42" s="562"/>
      <c r="H42" s="562"/>
      <c r="I42" s="562"/>
      <c r="J42" s="562"/>
      <c r="K42" s="562"/>
      <c r="L42" s="562"/>
    </row>
    <row r="43" spans="1:12" ht="12.75" customHeight="1">
      <c r="A43" s="82"/>
      <c r="B43" s="125" t="s">
        <v>67</v>
      </c>
      <c r="D43" s="124" t="s">
        <v>45</v>
      </c>
      <c r="E43" s="586" t="s">
        <v>288</v>
      </c>
      <c r="F43" s="586"/>
      <c r="G43" s="586"/>
      <c r="H43" s="586"/>
      <c r="I43" s="586"/>
      <c r="J43" s="586"/>
      <c r="K43" s="586"/>
      <c r="L43" s="586"/>
    </row>
    <row r="44" spans="1:12" ht="12.75" customHeight="1">
      <c r="A44" s="82"/>
      <c r="B44" s="125"/>
      <c r="D44" s="124"/>
      <c r="E44" s="586"/>
      <c r="F44" s="586"/>
      <c r="G44" s="586"/>
      <c r="H44" s="586"/>
      <c r="I44" s="586"/>
      <c r="J44" s="586"/>
      <c r="K44" s="586"/>
      <c r="L44" s="586"/>
    </row>
    <row r="45" spans="1:12" ht="14.25" customHeight="1">
      <c r="A45" s="82"/>
      <c r="B45" s="125" t="s">
        <v>68</v>
      </c>
      <c r="D45" s="124"/>
      <c r="E45" s="587"/>
      <c r="F45" s="588"/>
      <c r="G45" s="588"/>
      <c r="H45" s="588"/>
      <c r="I45" s="588"/>
      <c r="J45" s="588"/>
      <c r="K45" s="588"/>
      <c r="L45" s="588"/>
    </row>
    <row r="46" spans="1:12">
      <c r="A46" s="82"/>
      <c r="B46" s="125" t="s">
        <v>69</v>
      </c>
      <c r="D46" s="124" t="s">
        <v>46</v>
      </c>
      <c r="E46" s="562" t="s">
        <v>47</v>
      </c>
      <c r="F46" s="562"/>
      <c r="G46" s="562"/>
      <c r="H46" s="562"/>
      <c r="I46" s="562"/>
      <c r="J46" s="562"/>
      <c r="K46" s="562"/>
      <c r="L46" s="563"/>
    </row>
    <row r="47" spans="1:12">
      <c r="A47" s="82"/>
      <c r="B47" s="125"/>
      <c r="D47" s="124"/>
      <c r="E47" s="562"/>
      <c r="F47" s="562"/>
      <c r="G47" s="562"/>
      <c r="H47" s="562"/>
      <c r="I47" s="562"/>
      <c r="J47" s="562"/>
      <c r="K47" s="562"/>
      <c r="L47" s="563"/>
    </row>
    <row r="48" spans="1:12" ht="17.25" customHeight="1">
      <c r="A48" s="88"/>
      <c r="B48" s="82"/>
      <c r="D48" s="126"/>
      <c r="E48" s="127"/>
      <c r="F48" s="127"/>
      <c r="G48" s="127"/>
      <c r="H48" s="127"/>
      <c r="I48" s="127"/>
      <c r="J48" s="127"/>
      <c r="K48" s="127"/>
      <c r="L48" s="127"/>
    </row>
    <row r="49" spans="1:12" ht="15.75">
      <c r="A49" s="88"/>
      <c r="B49" s="82"/>
      <c r="D49" s="126"/>
      <c r="E49" s="128"/>
      <c r="F49" s="128"/>
      <c r="G49" s="128"/>
      <c r="H49" s="128"/>
      <c r="I49" s="128"/>
      <c r="J49" s="128"/>
      <c r="K49" s="128"/>
      <c r="L49" s="128"/>
    </row>
    <row r="50" spans="1:12" ht="15.75">
      <c r="A50" s="129"/>
      <c r="B50" s="130"/>
      <c r="C50" s="88"/>
      <c r="D50" s="88"/>
      <c r="E50" s="88"/>
      <c r="F50" s="88"/>
      <c r="G50" s="88"/>
      <c r="H50" s="88"/>
      <c r="I50" s="88"/>
    </row>
  </sheetData>
  <protectedRanges>
    <protectedRange sqref="E38 E11:L14 E16:L19 E21:L24 E26:L32" name="Tabela1_1"/>
    <protectedRange sqref="F38:L38" name="Tabela1_1_1"/>
  </protectedRanges>
  <mergeCells count="14">
    <mergeCell ref="E46:L47"/>
    <mergeCell ref="B2:J2"/>
    <mergeCell ref="B6:D8"/>
    <mergeCell ref="E6:E8"/>
    <mergeCell ref="G6:G8"/>
    <mergeCell ref="H6:H8"/>
    <mergeCell ref="I6:I8"/>
    <mergeCell ref="J6:J8"/>
    <mergeCell ref="F6:F8"/>
    <mergeCell ref="L6:L8"/>
    <mergeCell ref="E41:L42"/>
    <mergeCell ref="E43:L44"/>
    <mergeCell ref="K6:K8"/>
    <mergeCell ref="E45:L45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>
    <oddHeader>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zoomScaleNormal="100" workbookViewId="0">
      <selection activeCell="K14" sqref="K14"/>
    </sheetView>
  </sheetViews>
  <sheetFormatPr defaultRowHeight="12.75"/>
  <cols>
    <col min="1" max="2" width="6.140625" style="73" bestFit="1" customWidth="1"/>
    <col min="3" max="3" width="31.42578125" style="73" customWidth="1"/>
    <col min="4" max="4" width="3.7109375" style="73" customWidth="1"/>
    <col min="5" max="6" width="15.7109375" style="73" customWidth="1"/>
    <col min="7" max="7" width="8.28515625" style="73" customWidth="1"/>
    <col min="8" max="8" width="6.5703125" style="73" customWidth="1"/>
    <col min="9" max="16384" width="9.140625" style="73"/>
  </cols>
  <sheetData>
    <row r="1" spans="1:14" ht="27" customHeight="1">
      <c r="A1" s="136" t="s">
        <v>52</v>
      </c>
      <c r="B1" s="564" t="s">
        <v>223</v>
      </c>
      <c r="C1" s="564"/>
      <c r="D1" s="564"/>
      <c r="E1" s="564"/>
      <c r="F1" s="589"/>
      <c r="G1" s="589"/>
      <c r="H1" s="589"/>
    </row>
    <row r="2" spans="1:14">
      <c r="A2" s="136"/>
      <c r="B2" s="12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>
      <c r="A3" s="136" t="s">
        <v>53</v>
      </c>
      <c r="B3" s="137" t="s">
        <v>120</v>
      </c>
      <c r="E3" s="124"/>
    </row>
    <row r="4" spans="1:14" ht="16.5" thickBot="1">
      <c r="A4" s="84"/>
      <c r="C4" s="89"/>
      <c r="D4" s="88"/>
      <c r="E4" s="88"/>
      <c r="F4" s="126"/>
      <c r="G4" s="88"/>
      <c r="H4" s="88"/>
    </row>
    <row r="5" spans="1:14" ht="39.75" customHeight="1" thickBot="1">
      <c r="C5" s="138" t="s">
        <v>123</v>
      </c>
      <c r="D5" s="598" t="s">
        <v>281</v>
      </c>
      <c r="E5" s="599"/>
      <c r="F5" s="600"/>
    </row>
    <row r="6" spans="1:14" ht="21.75" thickBot="1">
      <c r="C6" s="139" t="s">
        <v>3</v>
      </c>
      <c r="D6" s="601"/>
      <c r="E6" s="140" t="s">
        <v>119</v>
      </c>
      <c r="F6" s="141" t="s">
        <v>118</v>
      </c>
    </row>
    <row r="7" spans="1:14" ht="13.5" thickBot="1">
      <c r="C7" s="142" t="s">
        <v>4</v>
      </c>
      <c r="D7" s="602"/>
      <c r="E7" s="95" t="s">
        <v>5</v>
      </c>
      <c r="F7" s="143" t="s">
        <v>6</v>
      </c>
    </row>
    <row r="8" spans="1:14" ht="13.5" thickBot="1">
      <c r="C8" s="144" t="s">
        <v>54</v>
      </c>
      <c r="D8" s="145" t="s">
        <v>4</v>
      </c>
      <c r="E8" s="299">
        <f>SUM(E9:E12)</f>
        <v>0</v>
      </c>
      <c r="F8" s="300">
        <f>SUM(F9:F12)</f>
        <v>0</v>
      </c>
    </row>
    <row r="9" spans="1:14" ht="15.75">
      <c r="C9" s="146" t="s">
        <v>55</v>
      </c>
      <c r="D9" s="147" t="s">
        <v>5</v>
      </c>
      <c r="E9" s="301"/>
      <c r="F9" s="302"/>
      <c r="G9" s="88"/>
      <c r="H9" s="88"/>
    </row>
    <row r="10" spans="1:14" ht="15.75">
      <c r="C10" s="146" t="s">
        <v>16</v>
      </c>
      <c r="D10" s="148" t="s">
        <v>6</v>
      </c>
      <c r="E10" s="303"/>
      <c r="F10" s="304"/>
      <c r="G10" s="88"/>
      <c r="H10" s="88"/>
    </row>
    <row r="11" spans="1:14" ht="15.75">
      <c r="C11" s="146" t="s">
        <v>21</v>
      </c>
      <c r="D11" s="148" t="s">
        <v>7</v>
      </c>
      <c r="E11" s="303"/>
      <c r="F11" s="304"/>
      <c r="G11" s="88"/>
      <c r="H11" s="88"/>
    </row>
    <row r="12" spans="1:14" ht="16.5" thickBot="1">
      <c r="C12" s="146" t="s">
        <v>27</v>
      </c>
      <c r="D12" s="149" t="s">
        <v>8</v>
      </c>
      <c r="E12" s="305"/>
      <c r="F12" s="306"/>
      <c r="G12" s="88"/>
      <c r="H12" s="88"/>
    </row>
    <row r="13" spans="1:14" ht="16.5" thickBot="1">
      <c r="C13" s="150" t="s">
        <v>259</v>
      </c>
      <c r="D13" s="145" t="s">
        <v>17</v>
      </c>
      <c r="E13" s="307">
        <f>SUM(E14,E16,E18)</f>
        <v>0</v>
      </c>
      <c r="F13" s="300">
        <f>SUM(F14:F18)</f>
        <v>0</v>
      </c>
      <c r="G13" s="88"/>
      <c r="H13" s="88"/>
    </row>
    <row r="14" spans="1:14" ht="15.75">
      <c r="C14" s="151" t="s">
        <v>56</v>
      </c>
      <c r="D14" s="152" t="s">
        <v>18</v>
      </c>
      <c r="E14" s="308"/>
      <c r="F14" s="309"/>
      <c r="G14" s="88"/>
      <c r="H14" s="88"/>
    </row>
    <row r="15" spans="1:14" ht="15.75">
      <c r="C15" s="153" t="s">
        <v>57</v>
      </c>
      <c r="D15" s="148" t="s">
        <v>19</v>
      </c>
      <c r="E15" s="603"/>
      <c r="F15" s="604"/>
      <c r="G15" s="88"/>
      <c r="H15" s="88"/>
    </row>
    <row r="16" spans="1:14" ht="15.75">
      <c r="C16" s="154" t="s">
        <v>58</v>
      </c>
      <c r="D16" s="148" t="s">
        <v>20</v>
      </c>
      <c r="E16" s="310"/>
      <c r="F16" s="311"/>
      <c r="G16" s="88"/>
      <c r="H16" s="88"/>
    </row>
    <row r="17" spans="1:8" ht="15.75">
      <c r="C17" s="153" t="s">
        <v>57</v>
      </c>
      <c r="D17" s="148" t="s">
        <v>22</v>
      </c>
      <c r="E17" s="603"/>
      <c r="F17" s="604"/>
      <c r="G17" s="88"/>
      <c r="H17" s="88"/>
    </row>
    <row r="18" spans="1:8" ht="15.75">
      <c r="C18" s="154" t="s">
        <v>59</v>
      </c>
      <c r="D18" s="148" t="s">
        <v>23</v>
      </c>
      <c r="E18" s="310"/>
      <c r="F18" s="311"/>
      <c r="G18" s="88"/>
      <c r="H18" s="88"/>
    </row>
    <row r="19" spans="1:8" ht="16.5" thickBot="1">
      <c r="C19" s="153" t="s">
        <v>57</v>
      </c>
      <c r="D19" s="149" t="s">
        <v>24</v>
      </c>
      <c r="E19" s="596"/>
      <c r="F19" s="597"/>
      <c r="G19" s="88"/>
      <c r="H19" s="88"/>
    </row>
    <row r="20" spans="1:8" ht="16.5" thickBot="1">
      <c r="C20" s="150" t="s">
        <v>60</v>
      </c>
      <c r="D20" s="145" t="s">
        <v>25</v>
      </c>
      <c r="E20" s="312">
        <f>E21+E24+E27</f>
        <v>0</v>
      </c>
      <c r="F20" s="312">
        <f>F21+F24+F27</f>
        <v>0</v>
      </c>
      <c r="G20" s="88"/>
      <c r="H20" s="88"/>
    </row>
    <row r="21" spans="1:8" ht="15.75">
      <c r="C21" s="151" t="s">
        <v>56</v>
      </c>
      <c r="D21" s="147" t="s">
        <v>26</v>
      </c>
      <c r="E21" s="308"/>
      <c r="F21" s="309"/>
      <c r="G21" s="88"/>
      <c r="H21" s="88"/>
    </row>
    <row r="22" spans="1:8" ht="15.75">
      <c r="C22" s="153" t="s">
        <v>57</v>
      </c>
      <c r="D22" s="148" t="s">
        <v>28</v>
      </c>
      <c r="E22" s="603"/>
      <c r="F22" s="604"/>
      <c r="G22" s="88"/>
      <c r="H22" s="88"/>
    </row>
    <row r="23" spans="1:8" ht="15.75">
      <c r="C23" s="155" t="s">
        <v>61</v>
      </c>
      <c r="D23" s="148" t="s">
        <v>29</v>
      </c>
      <c r="E23" s="603"/>
      <c r="F23" s="604"/>
      <c r="G23" s="88"/>
      <c r="H23" s="88"/>
    </row>
    <row r="24" spans="1:8" ht="15.75">
      <c r="C24" s="154" t="s">
        <v>58</v>
      </c>
      <c r="D24" s="148" t="s">
        <v>30</v>
      </c>
      <c r="E24" s="310"/>
      <c r="F24" s="311"/>
      <c r="G24" s="88"/>
      <c r="H24" s="88"/>
    </row>
    <row r="25" spans="1:8" ht="15.75">
      <c r="C25" s="153" t="s">
        <v>57</v>
      </c>
      <c r="D25" s="148" t="s">
        <v>31</v>
      </c>
      <c r="E25" s="603"/>
      <c r="F25" s="604"/>
      <c r="G25" s="88"/>
      <c r="H25" s="88"/>
    </row>
    <row r="26" spans="1:8" ht="15.75">
      <c r="C26" s="155" t="s">
        <v>61</v>
      </c>
      <c r="D26" s="148" t="s">
        <v>32</v>
      </c>
      <c r="E26" s="603"/>
      <c r="F26" s="604"/>
      <c r="G26" s="88"/>
      <c r="H26" s="88"/>
    </row>
    <row r="27" spans="1:8" ht="15.75">
      <c r="C27" s="154" t="s">
        <v>59</v>
      </c>
      <c r="D27" s="148" t="s">
        <v>33</v>
      </c>
      <c r="E27" s="310"/>
      <c r="F27" s="311"/>
      <c r="G27" s="88"/>
      <c r="H27" s="88"/>
    </row>
    <row r="28" spans="1:8" ht="15.75">
      <c r="C28" s="153" t="s">
        <v>57</v>
      </c>
      <c r="D28" s="148" t="s">
        <v>34</v>
      </c>
      <c r="E28" s="603"/>
      <c r="F28" s="604"/>
      <c r="G28" s="88"/>
      <c r="H28" s="88"/>
    </row>
    <row r="29" spans="1:8" ht="16.5" thickBot="1">
      <c r="C29" s="156" t="s">
        <v>61</v>
      </c>
      <c r="D29" s="157" t="s">
        <v>36</v>
      </c>
      <c r="E29" s="596"/>
      <c r="F29" s="597"/>
      <c r="G29" s="88"/>
      <c r="H29" s="88"/>
    </row>
    <row r="30" spans="1:8" ht="15.75">
      <c r="C30" s="158" t="s">
        <v>70</v>
      </c>
      <c r="D30" s="590" t="s">
        <v>37</v>
      </c>
      <c r="E30" s="592">
        <f>E20+E13+E8</f>
        <v>0</v>
      </c>
      <c r="F30" s="594">
        <f>F20+F13+F8</f>
        <v>0</v>
      </c>
      <c r="G30" s="88"/>
      <c r="H30" s="88"/>
    </row>
    <row r="31" spans="1:8" ht="16.5" thickBot="1">
      <c r="B31" s="88"/>
      <c r="C31" s="159" t="s">
        <v>62</v>
      </c>
      <c r="D31" s="591"/>
      <c r="E31" s="593"/>
      <c r="F31" s="595"/>
      <c r="G31" s="88"/>
      <c r="H31" s="88"/>
    </row>
    <row r="32" spans="1:8" ht="32.25" thickBot="1">
      <c r="A32" s="88"/>
      <c r="B32" s="88"/>
      <c r="C32" s="160" t="s">
        <v>63</v>
      </c>
      <c r="D32" s="147" t="s">
        <v>38</v>
      </c>
      <c r="E32" s="313"/>
      <c r="F32" s="314"/>
      <c r="G32" s="88"/>
      <c r="H32" s="88"/>
    </row>
    <row r="33" spans="1:8" ht="16.5" thickBot="1">
      <c r="A33" s="88"/>
      <c r="B33" s="88"/>
      <c r="C33" s="161" t="s">
        <v>71</v>
      </c>
      <c r="D33" s="145" t="s">
        <v>39</v>
      </c>
      <c r="E33" s="315">
        <f>SUM(E30:E32)</f>
        <v>0</v>
      </c>
      <c r="F33" s="316">
        <f>SUM(F30:F32)</f>
        <v>0</v>
      </c>
      <c r="G33" s="88"/>
      <c r="H33" s="88"/>
    </row>
    <row r="34" spans="1:8" ht="15.75">
      <c r="A34" s="88"/>
      <c r="B34" s="126"/>
      <c r="C34" s="162"/>
      <c r="D34" s="163"/>
      <c r="E34" s="120"/>
      <c r="F34" s="120"/>
      <c r="G34" s="88"/>
      <c r="H34" s="88"/>
    </row>
    <row r="35" spans="1:8">
      <c r="A35" s="124" t="s">
        <v>44</v>
      </c>
      <c r="B35" s="562" t="s">
        <v>64</v>
      </c>
      <c r="C35" s="589"/>
      <c r="D35" s="589"/>
      <c r="E35" s="589"/>
      <c r="F35" s="589"/>
      <c r="G35" s="589"/>
      <c r="H35" s="589"/>
    </row>
    <row r="36" spans="1:8">
      <c r="A36" s="124" t="s">
        <v>45</v>
      </c>
      <c r="B36" s="589" t="s">
        <v>227</v>
      </c>
      <c r="C36" s="589"/>
      <c r="D36" s="589"/>
      <c r="E36" s="589"/>
    </row>
    <row r="37" spans="1:8" ht="15.75">
      <c r="A37" s="88"/>
      <c r="B37" s="88"/>
      <c r="C37" s="88"/>
      <c r="D37" s="88"/>
      <c r="E37" s="88"/>
      <c r="F37" s="88"/>
      <c r="G37" s="88"/>
      <c r="H37" s="88"/>
    </row>
    <row r="38" spans="1:8" ht="15.75">
      <c r="A38" s="88"/>
      <c r="B38" s="88"/>
      <c r="C38" s="88"/>
      <c r="D38" s="88"/>
      <c r="E38" s="88"/>
      <c r="F38" s="88"/>
      <c r="G38" s="88"/>
      <c r="H38" s="88"/>
    </row>
    <row r="39" spans="1:8" ht="15.75">
      <c r="A39" s="88"/>
      <c r="B39" s="88"/>
      <c r="C39" s="88"/>
      <c r="D39" s="88"/>
      <c r="E39" s="88"/>
      <c r="F39" s="88"/>
      <c r="G39" s="88"/>
      <c r="H39" s="88"/>
    </row>
    <row r="40" spans="1:8" ht="15.75">
      <c r="A40" s="88"/>
      <c r="B40" s="88"/>
      <c r="C40" s="88"/>
      <c r="D40" s="88"/>
      <c r="E40" s="88"/>
      <c r="F40" s="88"/>
      <c r="G40" s="88"/>
      <c r="H40" s="88"/>
    </row>
    <row r="41" spans="1:8" ht="15.75">
      <c r="A41" s="88"/>
      <c r="B41" s="88"/>
      <c r="C41" s="88"/>
      <c r="D41" s="88"/>
      <c r="E41" s="88"/>
      <c r="F41" s="88"/>
      <c r="G41" s="88"/>
      <c r="H41" s="88"/>
    </row>
    <row r="42" spans="1:8" ht="15.75">
      <c r="A42" s="88"/>
      <c r="B42" s="88"/>
      <c r="C42" s="88"/>
      <c r="D42" s="88"/>
      <c r="E42" s="88"/>
      <c r="F42" s="88"/>
      <c r="G42" s="88"/>
      <c r="H42" s="88"/>
    </row>
    <row r="43" spans="1:8" ht="15.75">
      <c r="A43" s="88"/>
      <c r="B43" s="88"/>
      <c r="C43" s="88"/>
      <c r="D43" s="88"/>
      <c r="E43" s="88"/>
      <c r="F43" s="88"/>
      <c r="G43" s="88"/>
      <c r="H43" s="88"/>
    </row>
    <row r="44" spans="1:8" ht="15.75">
      <c r="A44" s="88"/>
      <c r="B44" s="88"/>
      <c r="C44" s="88"/>
      <c r="D44" s="88"/>
      <c r="E44" s="88"/>
      <c r="F44" s="88"/>
      <c r="G44" s="88"/>
      <c r="H44" s="88"/>
    </row>
    <row r="45" spans="1:8" ht="15.75">
      <c r="A45" s="88"/>
      <c r="B45" s="88"/>
      <c r="C45" s="88"/>
      <c r="D45" s="88"/>
      <c r="E45" s="88"/>
      <c r="F45" s="88"/>
      <c r="G45" s="88"/>
      <c r="H45" s="88"/>
    </row>
    <row r="46" spans="1:8" ht="15.75">
      <c r="A46" s="88"/>
      <c r="B46" s="88"/>
      <c r="C46" s="88"/>
      <c r="D46" s="88"/>
      <c r="E46" s="88"/>
      <c r="F46" s="88"/>
      <c r="G46" s="88"/>
      <c r="H46" s="88"/>
    </row>
    <row r="47" spans="1:8" ht="15.75">
      <c r="A47" s="88"/>
      <c r="B47" s="88"/>
      <c r="C47" s="88"/>
      <c r="D47" s="88"/>
      <c r="E47" s="88"/>
      <c r="F47" s="88"/>
      <c r="G47" s="88"/>
      <c r="H47" s="88"/>
    </row>
  </sheetData>
  <protectedRanges>
    <protectedRange sqref="E16:F16 E18:F18 E21:F21 E24:F24 E27:F27 E9:F12 E32:F32 E14:F14" name="Tabela 2A_1"/>
  </protectedRanges>
  <mergeCells count="17">
    <mergeCell ref="E29:F29"/>
    <mergeCell ref="B1:H1"/>
    <mergeCell ref="D5:F5"/>
    <mergeCell ref="D6:D7"/>
    <mergeCell ref="E15:F15"/>
    <mergeCell ref="E17:F17"/>
    <mergeCell ref="E19:F19"/>
    <mergeCell ref="E22:F22"/>
    <mergeCell ref="E23:F23"/>
    <mergeCell ref="E25:F25"/>
    <mergeCell ref="E26:F26"/>
    <mergeCell ref="E28:F28"/>
    <mergeCell ref="B36:E36"/>
    <mergeCell ref="D30:D31"/>
    <mergeCell ref="E30:E31"/>
    <mergeCell ref="F30:F31"/>
    <mergeCell ref="B35:H3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0"/>
  <sheetViews>
    <sheetView zoomScaleNormal="100" workbookViewId="0">
      <selection activeCell="L17" sqref="L17"/>
    </sheetView>
  </sheetViews>
  <sheetFormatPr defaultRowHeight="12.75"/>
  <cols>
    <col min="1" max="1" width="5.42578125" style="73" customWidth="1"/>
    <col min="2" max="2" width="7.42578125" style="73" customWidth="1"/>
    <col min="3" max="3" width="25.7109375" style="73" customWidth="1"/>
    <col min="4" max="4" width="5" style="73" customWidth="1"/>
    <col min="5" max="5" width="11" style="73" customWidth="1"/>
    <col min="6" max="16" width="8.7109375" style="73" customWidth="1"/>
    <col min="17" max="17" width="13.7109375" style="73" customWidth="1"/>
    <col min="18" max="18" width="16.7109375" style="73" customWidth="1"/>
    <col min="19" max="19" width="19" style="73" customWidth="1"/>
    <col min="20" max="16384" width="9.140625" style="73"/>
  </cols>
  <sheetData>
    <row r="1" spans="1:19">
      <c r="A1" s="136" t="s">
        <v>74</v>
      </c>
      <c r="B1" s="137" t="s">
        <v>75</v>
      </c>
    </row>
    <row r="2" spans="1:19">
      <c r="A2" s="136"/>
      <c r="B2" s="137"/>
    </row>
    <row r="3" spans="1:19">
      <c r="A3" s="136"/>
      <c r="B3" s="609" t="s">
        <v>282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</row>
    <row r="4" spans="1:19">
      <c r="A4" s="136"/>
      <c r="B4" s="609" t="s">
        <v>76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</row>
    <row r="5" spans="1:19">
      <c r="A5" s="136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9" ht="16.5" thickBot="1">
      <c r="A6" s="88"/>
      <c r="B6" s="165" t="s">
        <v>77</v>
      </c>
      <c r="C6" s="88"/>
      <c r="D6" s="88"/>
      <c r="E6" s="88"/>
      <c r="F6" s="166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9" ht="15.75" customHeight="1">
      <c r="A7" s="88"/>
      <c r="B7" s="167"/>
      <c r="C7" s="168"/>
      <c r="D7" s="168"/>
      <c r="E7" s="168"/>
      <c r="F7" s="610" t="s">
        <v>78</v>
      </c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613" t="s">
        <v>79</v>
      </c>
      <c r="R7" s="605" t="s">
        <v>124</v>
      </c>
      <c r="S7" s="605" t="s">
        <v>243</v>
      </c>
    </row>
    <row r="8" spans="1:19" ht="16.5" thickBot="1">
      <c r="A8" s="88"/>
      <c r="B8" s="168"/>
      <c r="C8" s="168"/>
      <c r="D8" s="168"/>
      <c r="E8" s="169"/>
      <c r="F8" s="170" t="s">
        <v>80</v>
      </c>
      <c r="G8" s="171" t="s">
        <v>80</v>
      </c>
      <c r="H8" s="171" t="s">
        <v>80</v>
      </c>
      <c r="I8" s="171" t="s">
        <v>80</v>
      </c>
      <c r="J8" s="171" t="s">
        <v>80</v>
      </c>
      <c r="K8" s="171" t="s">
        <v>80</v>
      </c>
      <c r="L8" s="171" t="s">
        <v>80</v>
      </c>
      <c r="M8" s="171" t="s">
        <v>80</v>
      </c>
      <c r="N8" s="171" t="s">
        <v>80</v>
      </c>
      <c r="O8" s="171" t="s">
        <v>80</v>
      </c>
      <c r="P8" s="172" t="s">
        <v>80</v>
      </c>
      <c r="Q8" s="614"/>
      <c r="R8" s="606"/>
      <c r="S8" s="606"/>
    </row>
    <row r="9" spans="1:19" ht="16.5" thickBot="1">
      <c r="A9" s="88"/>
      <c r="B9" s="173" t="s">
        <v>51</v>
      </c>
      <c r="C9" s="616" t="s">
        <v>81</v>
      </c>
      <c r="D9" s="617"/>
      <c r="E9" s="173" t="s">
        <v>82</v>
      </c>
      <c r="F9" s="174" t="s">
        <v>83</v>
      </c>
      <c r="G9" s="174" t="s">
        <v>84</v>
      </c>
      <c r="H9" s="175" t="s">
        <v>85</v>
      </c>
      <c r="I9" s="175" t="s">
        <v>86</v>
      </c>
      <c r="J9" s="175" t="s">
        <v>87</v>
      </c>
      <c r="K9" s="175" t="s">
        <v>88</v>
      </c>
      <c r="L9" s="175" t="s">
        <v>89</v>
      </c>
      <c r="M9" s="175" t="s">
        <v>90</v>
      </c>
      <c r="N9" s="176" t="s">
        <v>91</v>
      </c>
      <c r="O9" s="176" t="s">
        <v>92</v>
      </c>
      <c r="P9" s="177" t="s">
        <v>93</v>
      </c>
      <c r="Q9" s="615"/>
      <c r="R9" s="607"/>
      <c r="S9" s="607"/>
    </row>
    <row r="10" spans="1:19" ht="16.5" thickBot="1">
      <c r="A10" s="88"/>
      <c r="B10" s="178" t="s">
        <v>4</v>
      </c>
      <c r="C10" s="608" t="s">
        <v>5</v>
      </c>
      <c r="D10" s="608"/>
      <c r="E10" s="90" t="s">
        <v>6</v>
      </c>
      <c r="F10" s="179" t="s">
        <v>7</v>
      </c>
      <c r="G10" s="180" t="s">
        <v>8</v>
      </c>
      <c r="H10" s="180" t="s">
        <v>9</v>
      </c>
      <c r="I10" s="180" t="s">
        <v>17</v>
      </c>
      <c r="J10" s="180" t="s">
        <v>18</v>
      </c>
      <c r="K10" s="180" t="s">
        <v>19</v>
      </c>
      <c r="L10" s="180" t="s">
        <v>20</v>
      </c>
      <c r="M10" s="180" t="s">
        <v>22</v>
      </c>
      <c r="N10" s="180" t="s">
        <v>23</v>
      </c>
      <c r="O10" s="180" t="s">
        <v>24</v>
      </c>
      <c r="P10" s="181" t="s">
        <v>25</v>
      </c>
      <c r="Q10" s="368" t="s">
        <v>26</v>
      </c>
      <c r="R10" s="182" t="s">
        <v>28</v>
      </c>
      <c r="S10" s="182" t="s">
        <v>29</v>
      </c>
    </row>
    <row r="11" spans="1:19" ht="32.25" thickBot="1">
      <c r="A11" s="88"/>
      <c r="B11" s="6" t="s">
        <v>94</v>
      </c>
      <c r="C11" s="7" t="s">
        <v>95</v>
      </c>
      <c r="D11" s="8" t="s">
        <v>4</v>
      </c>
      <c r="E11" s="9" t="s">
        <v>96</v>
      </c>
      <c r="F11" s="317">
        <f t="shared" ref="F11:P11" si="0">F12+F17</f>
        <v>0</v>
      </c>
      <c r="G11" s="317">
        <f t="shared" si="0"/>
        <v>0</v>
      </c>
      <c r="H11" s="317">
        <f t="shared" si="0"/>
        <v>0</v>
      </c>
      <c r="I11" s="317">
        <f t="shared" si="0"/>
        <v>0</v>
      </c>
      <c r="J11" s="317">
        <f t="shared" si="0"/>
        <v>0</v>
      </c>
      <c r="K11" s="317">
        <f t="shared" si="0"/>
        <v>0</v>
      </c>
      <c r="L11" s="317">
        <f t="shared" si="0"/>
        <v>0</v>
      </c>
      <c r="M11" s="317">
        <f t="shared" si="0"/>
        <v>0</v>
      </c>
      <c r="N11" s="317">
        <f t="shared" si="0"/>
        <v>0</v>
      </c>
      <c r="O11" s="317">
        <f t="shared" si="0"/>
        <v>0</v>
      </c>
      <c r="P11" s="317">
        <f t="shared" si="0"/>
        <v>0</v>
      </c>
      <c r="Q11" s="318">
        <f t="shared" ref="Q11:Q21" si="1">SUM(F11:P11)</f>
        <v>0</v>
      </c>
      <c r="R11" s="319" t="s">
        <v>80</v>
      </c>
      <c r="S11" s="320" t="s">
        <v>209</v>
      </c>
    </row>
    <row r="12" spans="1:19" ht="21.75" thickBot="1">
      <c r="A12" s="88"/>
      <c r="B12" s="10" t="s">
        <v>97</v>
      </c>
      <c r="C12" s="7" t="s">
        <v>98</v>
      </c>
      <c r="D12" s="11" t="s">
        <v>5</v>
      </c>
      <c r="E12" s="12" t="s">
        <v>96</v>
      </c>
      <c r="F12" s="321">
        <f t="shared" ref="F12:P12" si="2">SUM(F13:F16)</f>
        <v>0</v>
      </c>
      <c r="G12" s="321">
        <f t="shared" si="2"/>
        <v>0</v>
      </c>
      <c r="H12" s="321">
        <f t="shared" si="2"/>
        <v>0</v>
      </c>
      <c r="I12" s="321">
        <f t="shared" si="2"/>
        <v>0</v>
      </c>
      <c r="J12" s="321">
        <f t="shared" si="2"/>
        <v>0</v>
      </c>
      <c r="K12" s="321">
        <f t="shared" si="2"/>
        <v>0</v>
      </c>
      <c r="L12" s="321">
        <f t="shared" si="2"/>
        <v>0</v>
      </c>
      <c r="M12" s="321">
        <f t="shared" si="2"/>
        <v>0</v>
      </c>
      <c r="N12" s="321">
        <f t="shared" si="2"/>
        <v>0</v>
      </c>
      <c r="O12" s="321">
        <f t="shared" si="2"/>
        <v>0</v>
      </c>
      <c r="P12" s="321">
        <f t="shared" si="2"/>
        <v>0</v>
      </c>
      <c r="Q12" s="322">
        <f t="shared" si="1"/>
        <v>0</v>
      </c>
      <c r="R12" s="323"/>
      <c r="S12" s="323"/>
    </row>
    <row r="13" spans="1:19" ht="15.75">
      <c r="A13" s="88"/>
      <c r="B13" s="13" t="s">
        <v>99</v>
      </c>
      <c r="C13" s="14" t="s">
        <v>188</v>
      </c>
      <c r="D13" s="4" t="s">
        <v>6</v>
      </c>
      <c r="E13" s="15" t="s">
        <v>96</v>
      </c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5">
        <f t="shared" si="1"/>
        <v>0</v>
      </c>
      <c r="R13" s="326"/>
      <c r="S13" s="326"/>
    </row>
    <row r="14" spans="1:19" ht="15.75">
      <c r="A14" s="88"/>
      <c r="B14" s="16" t="s">
        <v>100</v>
      </c>
      <c r="C14" s="17" t="s">
        <v>191</v>
      </c>
      <c r="D14" s="3" t="s">
        <v>7</v>
      </c>
      <c r="E14" s="15" t="s">
        <v>96</v>
      </c>
      <c r="F14" s="327"/>
      <c r="G14" s="327"/>
      <c r="H14" s="327"/>
      <c r="I14" s="327"/>
      <c r="J14" s="328"/>
      <c r="K14" s="328"/>
      <c r="L14" s="328"/>
      <c r="M14" s="327"/>
      <c r="N14" s="327"/>
      <c r="O14" s="327"/>
      <c r="P14" s="327"/>
      <c r="Q14" s="329">
        <f t="shared" si="1"/>
        <v>0</v>
      </c>
      <c r="R14" s="330"/>
      <c r="S14" s="330"/>
    </row>
    <row r="15" spans="1:19" ht="15.75">
      <c r="A15" s="88"/>
      <c r="B15" s="16" t="s">
        <v>101</v>
      </c>
      <c r="C15" s="17" t="s">
        <v>189</v>
      </c>
      <c r="D15" s="3" t="s">
        <v>8</v>
      </c>
      <c r="E15" s="15" t="s">
        <v>96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9">
        <f t="shared" si="1"/>
        <v>0</v>
      </c>
      <c r="R15" s="330"/>
      <c r="S15" s="330"/>
    </row>
    <row r="16" spans="1:19" ht="16.5" thickBot="1">
      <c r="A16" s="88"/>
      <c r="B16" s="16" t="s">
        <v>102</v>
      </c>
      <c r="C16" s="17" t="s">
        <v>190</v>
      </c>
      <c r="D16" s="3" t="s">
        <v>9</v>
      </c>
      <c r="E16" s="15" t="s">
        <v>96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9">
        <f t="shared" si="1"/>
        <v>0</v>
      </c>
      <c r="R16" s="331"/>
      <c r="S16" s="331"/>
    </row>
    <row r="17" spans="1:19" ht="24" customHeight="1" thickBot="1">
      <c r="A17" s="88"/>
      <c r="B17" s="10" t="s">
        <v>103</v>
      </c>
      <c r="C17" s="7" t="s">
        <v>104</v>
      </c>
      <c r="D17" s="11" t="s">
        <v>17</v>
      </c>
      <c r="E17" s="12" t="s">
        <v>96</v>
      </c>
      <c r="F17" s="321">
        <f t="shared" ref="F17:P17" si="3">SUM(F18:F21)</f>
        <v>0</v>
      </c>
      <c r="G17" s="321">
        <f t="shared" si="3"/>
        <v>0</v>
      </c>
      <c r="H17" s="321">
        <f t="shared" si="3"/>
        <v>0</v>
      </c>
      <c r="I17" s="321">
        <f t="shared" si="3"/>
        <v>0</v>
      </c>
      <c r="J17" s="321">
        <f t="shared" si="3"/>
        <v>0</v>
      </c>
      <c r="K17" s="321">
        <f t="shared" si="3"/>
        <v>0</v>
      </c>
      <c r="L17" s="321">
        <f t="shared" si="3"/>
        <v>0</v>
      </c>
      <c r="M17" s="321">
        <f t="shared" si="3"/>
        <v>0</v>
      </c>
      <c r="N17" s="321">
        <f t="shared" si="3"/>
        <v>0</v>
      </c>
      <c r="O17" s="321">
        <f t="shared" si="3"/>
        <v>0</v>
      </c>
      <c r="P17" s="321">
        <f t="shared" si="3"/>
        <v>0</v>
      </c>
      <c r="Q17" s="322">
        <f t="shared" si="1"/>
        <v>0</v>
      </c>
      <c r="R17" s="323"/>
      <c r="S17" s="323"/>
    </row>
    <row r="18" spans="1:19" ht="15.75">
      <c r="A18" s="88"/>
      <c r="B18" s="13" t="s">
        <v>105</v>
      </c>
      <c r="C18" s="14" t="s">
        <v>188</v>
      </c>
      <c r="D18" s="4" t="s">
        <v>18</v>
      </c>
      <c r="E18" s="15" t="s">
        <v>96</v>
      </c>
      <c r="F18" s="324"/>
      <c r="G18" s="332"/>
      <c r="H18" s="332"/>
      <c r="I18" s="332"/>
      <c r="J18" s="332"/>
      <c r="K18" s="332"/>
      <c r="L18" s="332"/>
      <c r="M18" s="332"/>
      <c r="N18" s="332"/>
      <c r="O18" s="332"/>
      <c r="P18" s="333"/>
      <c r="Q18" s="325">
        <f>SUM(F18:P18)</f>
        <v>0</v>
      </c>
      <c r="R18" s="326"/>
      <c r="S18" s="326"/>
    </row>
    <row r="19" spans="1:19" ht="15.75">
      <c r="A19" s="88"/>
      <c r="B19" s="16" t="s">
        <v>106</v>
      </c>
      <c r="C19" s="17" t="s">
        <v>191</v>
      </c>
      <c r="D19" s="3" t="s">
        <v>19</v>
      </c>
      <c r="E19" s="15" t="s">
        <v>96</v>
      </c>
      <c r="F19" s="327"/>
      <c r="G19" s="334"/>
      <c r="H19" s="334"/>
      <c r="I19" s="334"/>
      <c r="J19" s="334"/>
      <c r="K19" s="334"/>
      <c r="L19" s="334"/>
      <c r="M19" s="334"/>
      <c r="N19" s="334"/>
      <c r="O19" s="334"/>
      <c r="P19" s="335"/>
      <c r="Q19" s="329">
        <f t="shared" si="1"/>
        <v>0</v>
      </c>
      <c r="R19" s="330"/>
      <c r="S19" s="330"/>
    </row>
    <row r="20" spans="1:19" ht="15.75">
      <c r="A20" s="88"/>
      <c r="B20" s="16" t="s">
        <v>107</v>
      </c>
      <c r="C20" s="17" t="s">
        <v>189</v>
      </c>
      <c r="D20" s="3" t="s">
        <v>20</v>
      </c>
      <c r="E20" s="15" t="s">
        <v>96</v>
      </c>
      <c r="F20" s="327"/>
      <c r="G20" s="334"/>
      <c r="H20" s="334"/>
      <c r="I20" s="334"/>
      <c r="J20" s="334"/>
      <c r="K20" s="334"/>
      <c r="L20" s="334"/>
      <c r="M20" s="334"/>
      <c r="N20" s="334"/>
      <c r="O20" s="334"/>
      <c r="P20" s="335"/>
      <c r="Q20" s="329">
        <f t="shared" si="1"/>
        <v>0</v>
      </c>
      <c r="R20" s="330"/>
      <c r="S20" s="330"/>
    </row>
    <row r="21" spans="1:19" ht="16.5" thickBot="1">
      <c r="A21" s="88"/>
      <c r="B21" s="18" t="s">
        <v>108</v>
      </c>
      <c r="C21" s="17" t="s">
        <v>190</v>
      </c>
      <c r="D21" s="19" t="s">
        <v>22</v>
      </c>
      <c r="E21" s="20" t="s">
        <v>96</v>
      </c>
      <c r="F21" s="336"/>
      <c r="G21" s="337"/>
      <c r="H21" s="337"/>
      <c r="I21" s="337"/>
      <c r="J21" s="337"/>
      <c r="K21" s="337"/>
      <c r="L21" s="337"/>
      <c r="M21" s="337"/>
      <c r="N21" s="337"/>
      <c r="O21" s="337"/>
      <c r="P21" s="338"/>
      <c r="Q21" s="339">
        <f t="shared" si="1"/>
        <v>0</v>
      </c>
      <c r="R21" s="340"/>
      <c r="S21" s="340"/>
    </row>
    <row r="22" spans="1:19" ht="32.25" customHeight="1" thickBot="1">
      <c r="A22" s="88"/>
      <c r="B22" s="21" t="s">
        <v>0</v>
      </c>
      <c r="C22" s="22" t="s">
        <v>112</v>
      </c>
      <c r="D22" s="23" t="s">
        <v>23</v>
      </c>
      <c r="E22" s="24" t="s">
        <v>113</v>
      </c>
      <c r="F22" s="366">
        <f>SUM(F23:F26)</f>
        <v>0</v>
      </c>
      <c r="G22" s="366">
        <f t="shared" ref="G22:P22" si="4">SUM(G23:G26)</f>
        <v>0</v>
      </c>
      <c r="H22" s="366">
        <f t="shared" si="4"/>
        <v>0</v>
      </c>
      <c r="I22" s="366">
        <f t="shared" si="4"/>
        <v>0</v>
      </c>
      <c r="J22" s="366">
        <f t="shared" si="4"/>
        <v>0</v>
      </c>
      <c r="K22" s="366">
        <f t="shared" si="4"/>
        <v>0</v>
      </c>
      <c r="L22" s="366">
        <f t="shared" si="4"/>
        <v>0</v>
      </c>
      <c r="M22" s="366">
        <f t="shared" si="4"/>
        <v>0</v>
      </c>
      <c r="N22" s="366">
        <f t="shared" si="4"/>
        <v>0</v>
      </c>
      <c r="O22" s="366">
        <f t="shared" si="4"/>
        <v>0</v>
      </c>
      <c r="P22" s="367">
        <f t="shared" si="4"/>
        <v>0</v>
      </c>
      <c r="Q22" s="375">
        <f t="shared" ref="Q22:Q31" si="5">SUM(F22:P22)</f>
        <v>0</v>
      </c>
      <c r="R22" s="374" t="s">
        <v>80</v>
      </c>
      <c r="S22" s="66" t="s">
        <v>209</v>
      </c>
    </row>
    <row r="23" spans="1:19" ht="15.75">
      <c r="A23" s="88"/>
      <c r="B23" s="71" t="s">
        <v>180</v>
      </c>
      <c r="C23" s="5" t="s">
        <v>56</v>
      </c>
      <c r="D23" s="39" t="s">
        <v>24</v>
      </c>
      <c r="E23" s="40" t="s">
        <v>113</v>
      </c>
      <c r="F23" s="341"/>
      <c r="G23" s="342"/>
      <c r="H23" s="342"/>
      <c r="I23" s="342"/>
      <c r="J23" s="342"/>
      <c r="K23" s="342"/>
      <c r="L23" s="342"/>
      <c r="M23" s="342"/>
      <c r="N23" s="342"/>
      <c r="O23" s="342"/>
      <c r="P23" s="343"/>
      <c r="Q23" s="371">
        <f t="shared" si="5"/>
        <v>0</v>
      </c>
      <c r="R23" s="370"/>
      <c r="S23" s="344"/>
    </row>
    <row r="24" spans="1:19" ht="15.75">
      <c r="A24" s="88"/>
      <c r="B24" s="26" t="s">
        <v>181</v>
      </c>
      <c r="C24" s="41" t="s">
        <v>58</v>
      </c>
      <c r="D24" s="27" t="s">
        <v>25</v>
      </c>
      <c r="E24" s="28" t="s">
        <v>113</v>
      </c>
      <c r="F24" s="345"/>
      <c r="G24" s="346"/>
      <c r="H24" s="346"/>
      <c r="I24" s="346"/>
      <c r="J24" s="346"/>
      <c r="K24" s="346"/>
      <c r="L24" s="346"/>
      <c r="M24" s="346"/>
      <c r="N24" s="346"/>
      <c r="O24" s="346"/>
      <c r="P24" s="347"/>
      <c r="Q24" s="372">
        <f t="shared" si="5"/>
        <v>0</v>
      </c>
      <c r="R24" s="370"/>
      <c r="S24" s="344"/>
    </row>
    <row r="25" spans="1:19" ht="15.75">
      <c r="A25" s="88"/>
      <c r="B25" s="26" t="s">
        <v>182</v>
      </c>
      <c r="C25" s="70" t="s">
        <v>59</v>
      </c>
      <c r="D25" s="29" t="s">
        <v>26</v>
      </c>
      <c r="E25" s="28" t="s">
        <v>113</v>
      </c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50"/>
      <c r="Q25" s="372">
        <f t="shared" si="5"/>
        <v>0</v>
      </c>
      <c r="R25" s="370"/>
      <c r="S25" s="344"/>
    </row>
    <row r="26" spans="1:19" ht="48" customHeight="1" thickBot="1">
      <c r="A26" s="88"/>
      <c r="B26" s="30" t="s">
        <v>183</v>
      </c>
      <c r="C26" s="32" t="s">
        <v>116</v>
      </c>
      <c r="D26" s="31" t="s">
        <v>28</v>
      </c>
      <c r="E26" s="33" t="s">
        <v>113</v>
      </c>
      <c r="F26" s="351"/>
      <c r="G26" s="352"/>
      <c r="H26" s="352"/>
      <c r="I26" s="352"/>
      <c r="J26" s="352"/>
      <c r="K26" s="352"/>
      <c r="L26" s="352"/>
      <c r="M26" s="352"/>
      <c r="N26" s="352"/>
      <c r="O26" s="352"/>
      <c r="P26" s="353"/>
      <c r="Q26" s="373">
        <f t="shared" si="5"/>
        <v>0</v>
      </c>
      <c r="R26" s="370"/>
      <c r="S26" s="344"/>
    </row>
    <row r="27" spans="1:19" ht="21.75" thickBot="1">
      <c r="A27" s="88"/>
      <c r="B27" s="21" t="s">
        <v>1</v>
      </c>
      <c r="C27" s="34" t="s">
        <v>114</v>
      </c>
      <c r="D27" s="23" t="s">
        <v>29</v>
      </c>
      <c r="E27" s="24" t="s">
        <v>115</v>
      </c>
      <c r="F27" s="321">
        <f>SUM(F28:F31)</f>
        <v>0</v>
      </c>
      <c r="G27" s="321">
        <f t="shared" ref="G27:P27" si="6">SUM(G28:G31)</f>
        <v>0</v>
      </c>
      <c r="H27" s="321">
        <f t="shared" si="6"/>
        <v>0</v>
      </c>
      <c r="I27" s="321">
        <f t="shared" si="6"/>
        <v>0</v>
      </c>
      <c r="J27" s="321">
        <f t="shared" si="6"/>
        <v>0</v>
      </c>
      <c r="K27" s="321">
        <f t="shared" si="6"/>
        <v>0</v>
      </c>
      <c r="L27" s="321">
        <f t="shared" si="6"/>
        <v>0</v>
      </c>
      <c r="M27" s="321">
        <f t="shared" si="6"/>
        <v>0</v>
      </c>
      <c r="N27" s="321">
        <f t="shared" si="6"/>
        <v>0</v>
      </c>
      <c r="O27" s="321">
        <f t="shared" si="6"/>
        <v>0</v>
      </c>
      <c r="P27" s="321">
        <f t="shared" si="6"/>
        <v>0</v>
      </c>
      <c r="Q27" s="322">
        <f t="shared" si="5"/>
        <v>0</v>
      </c>
      <c r="R27" s="43"/>
      <c r="S27" s="43"/>
    </row>
    <row r="28" spans="1:19" ht="15.75">
      <c r="A28" s="88"/>
      <c r="B28" s="13" t="s">
        <v>184</v>
      </c>
      <c r="C28" s="5" t="s">
        <v>56</v>
      </c>
      <c r="D28" s="36" t="s">
        <v>30</v>
      </c>
      <c r="E28" s="25" t="s">
        <v>115</v>
      </c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5"/>
      <c r="Q28" s="356">
        <f t="shared" si="5"/>
        <v>0</v>
      </c>
      <c r="R28" s="357"/>
      <c r="S28" s="357"/>
    </row>
    <row r="29" spans="1:19" ht="15.75">
      <c r="A29" s="88"/>
      <c r="B29" s="16" t="s">
        <v>185</v>
      </c>
      <c r="C29" s="41" t="s">
        <v>58</v>
      </c>
      <c r="D29" s="37" t="s">
        <v>31</v>
      </c>
      <c r="E29" s="26" t="s">
        <v>115</v>
      </c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9"/>
      <c r="Q29" s="360">
        <f t="shared" si="5"/>
        <v>0</v>
      </c>
      <c r="R29" s="357"/>
      <c r="S29" s="357"/>
    </row>
    <row r="30" spans="1:19" ht="15.75">
      <c r="A30" s="88"/>
      <c r="B30" s="13" t="s">
        <v>186</v>
      </c>
      <c r="C30" s="70" t="s">
        <v>59</v>
      </c>
      <c r="D30" s="38" t="s">
        <v>32</v>
      </c>
      <c r="E30" s="26" t="s">
        <v>115</v>
      </c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9"/>
      <c r="Q30" s="360">
        <f t="shared" si="5"/>
        <v>0</v>
      </c>
      <c r="R30" s="357"/>
      <c r="S30" s="357"/>
    </row>
    <row r="31" spans="1:19" ht="54.75" customHeight="1" thickBot="1">
      <c r="A31" s="88"/>
      <c r="B31" s="18" t="s">
        <v>187</v>
      </c>
      <c r="C31" s="42" t="s">
        <v>117</v>
      </c>
      <c r="D31" s="35" t="s">
        <v>33</v>
      </c>
      <c r="E31" s="30" t="s">
        <v>115</v>
      </c>
      <c r="F31" s="361"/>
      <c r="G31" s="361"/>
      <c r="H31" s="361"/>
      <c r="I31" s="361"/>
      <c r="J31" s="362"/>
      <c r="K31" s="361"/>
      <c r="L31" s="361"/>
      <c r="M31" s="361"/>
      <c r="N31" s="361"/>
      <c r="O31" s="361"/>
      <c r="P31" s="363"/>
      <c r="Q31" s="364">
        <f t="shared" si="5"/>
        <v>0</v>
      </c>
      <c r="R31" s="365"/>
      <c r="S31" s="365"/>
    </row>
    <row r="32" spans="1:19">
      <c r="B32" s="73" t="s">
        <v>244</v>
      </c>
    </row>
    <row r="39" spans="9:9">
      <c r="I39" s="369"/>
    </row>
    <row r="40" spans="9:9">
      <c r="I40" s="369"/>
    </row>
  </sheetData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0"/>
  <sheetViews>
    <sheetView zoomScaleNormal="100" workbookViewId="0">
      <selection activeCell="M5" sqref="M5:M10"/>
    </sheetView>
  </sheetViews>
  <sheetFormatPr defaultColWidth="9.140625" defaultRowHeight="12.75"/>
  <cols>
    <col min="1" max="1" width="8" style="73" customWidth="1"/>
    <col min="2" max="2" width="8.140625" style="73" customWidth="1"/>
    <col min="3" max="3" width="73.7109375" style="73" customWidth="1"/>
    <col min="4" max="4" width="4.140625" style="73" customWidth="1"/>
    <col min="5" max="6" width="13.28515625" style="73" customWidth="1"/>
    <col min="7" max="12" width="10.7109375" style="73" customWidth="1"/>
    <col min="13" max="13" width="15.5703125" style="73" customWidth="1"/>
    <col min="14" max="16384" width="9.140625" style="73"/>
  </cols>
  <sheetData>
    <row r="1" spans="1:18" ht="18">
      <c r="A1" s="183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8">
      <c r="A2" s="136" t="s">
        <v>72</v>
      </c>
      <c r="B2" s="619" t="s">
        <v>168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18" ht="16.5" thickBot="1">
      <c r="A3" s="88"/>
      <c r="B3" s="184"/>
      <c r="C3" s="184"/>
      <c r="D3" s="185"/>
      <c r="E3" s="185"/>
      <c r="F3" s="185"/>
      <c r="G3" s="88"/>
      <c r="H3" s="88"/>
      <c r="I3" s="88"/>
      <c r="J3" s="88"/>
      <c r="K3" s="88"/>
      <c r="L3" s="88"/>
      <c r="M3" s="88"/>
    </row>
    <row r="4" spans="1:18" ht="16.5" thickBot="1">
      <c r="A4" s="88"/>
      <c r="B4" s="186" t="s">
        <v>73</v>
      </c>
      <c r="D4" s="122"/>
      <c r="E4" s="122"/>
      <c r="F4" s="122"/>
      <c r="G4" s="187" t="s">
        <v>256</v>
      </c>
      <c r="H4" s="188"/>
      <c r="I4" s="188"/>
      <c r="J4" s="188"/>
      <c r="K4" s="188"/>
      <c r="L4" s="188"/>
      <c r="M4" s="189"/>
      <c r="N4" s="190"/>
      <c r="O4" s="190"/>
      <c r="P4" s="190"/>
      <c r="Q4" s="190"/>
      <c r="R4" s="122"/>
    </row>
    <row r="5" spans="1:18" ht="15" customHeight="1">
      <c r="A5" s="88"/>
      <c r="B5" s="620" t="s">
        <v>125</v>
      </c>
      <c r="C5" s="623" t="s">
        <v>3</v>
      </c>
      <c r="D5" s="624"/>
      <c r="E5" s="638" t="s">
        <v>221</v>
      </c>
      <c r="F5" s="638" t="s">
        <v>245</v>
      </c>
      <c r="G5" s="640" t="s">
        <v>219</v>
      </c>
      <c r="H5" s="640"/>
      <c r="I5" s="640"/>
      <c r="J5" s="640"/>
      <c r="K5" s="640"/>
      <c r="L5" s="641"/>
      <c r="M5" s="629" t="s">
        <v>287</v>
      </c>
    </row>
    <row r="6" spans="1:18" ht="15.75">
      <c r="A6" s="88"/>
      <c r="B6" s="621"/>
      <c r="C6" s="625"/>
      <c r="D6" s="626"/>
      <c r="E6" s="639"/>
      <c r="F6" s="639"/>
      <c r="G6" s="642"/>
      <c r="H6" s="642"/>
      <c r="I6" s="642"/>
      <c r="J6" s="642"/>
      <c r="K6" s="642"/>
      <c r="L6" s="643"/>
      <c r="M6" s="630"/>
    </row>
    <row r="7" spans="1:18" ht="50.25" customHeight="1">
      <c r="A7" s="88"/>
      <c r="B7" s="621"/>
      <c r="C7" s="625"/>
      <c r="D7" s="626"/>
      <c r="E7" s="639"/>
      <c r="F7" s="639"/>
      <c r="G7" s="644"/>
      <c r="H7" s="644"/>
      <c r="I7" s="644"/>
      <c r="J7" s="644"/>
      <c r="K7" s="644"/>
      <c r="L7" s="645"/>
      <c r="M7" s="630"/>
    </row>
    <row r="8" spans="1:18" ht="16.5" customHeight="1">
      <c r="A8" s="88"/>
      <c r="B8" s="621"/>
      <c r="C8" s="625"/>
      <c r="D8" s="626"/>
      <c r="E8" s="635" t="s">
        <v>255</v>
      </c>
      <c r="F8" s="635" t="s">
        <v>257</v>
      </c>
      <c r="G8" s="632" t="s">
        <v>268</v>
      </c>
      <c r="H8" s="632" t="s">
        <v>271</v>
      </c>
      <c r="I8" s="632" t="s">
        <v>274</v>
      </c>
      <c r="J8" s="632" t="s">
        <v>276</v>
      </c>
      <c r="K8" s="632" t="s">
        <v>283</v>
      </c>
      <c r="L8" s="632" t="s">
        <v>284</v>
      </c>
      <c r="M8" s="630"/>
    </row>
    <row r="9" spans="1:18" ht="16.5" customHeight="1">
      <c r="A9" s="88"/>
      <c r="B9" s="621"/>
      <c r="C9" s="625"/>
      <c r="D9" s="626"/>
      <c r="E9" s="636"/>
      <c r="F9" s="636"/>
      <c r="G9" s="633"/>
      <c r="H9" s="633"/>
      <c r="I9" s="633"/>
      <c r="J9" s="633"/>
      <c r="K9" s="633"/>
      <c r="L9" s="633"/>
      <c r="M9" s="630"/>
    </row>
    <row r="10" spans="1:18" ht="16.5" customHeight="1" thickBot="1">
      <c r="A10" s="88"/>
      <c r="B10" s="622"/>
      <c r="C10" s="627"/>
      <c r="D10" s="628"/>
      <c r="E10" s="637"/>
      <c r="F10" s="637"/>
      <c r="G10" s="634"/>
      <c r="H10" s="634"/>
      <c r="I10" s="634"/>
      <c r="J10" s="634"/>
      <c r="K10" s="634"/>
      <c r="L10" s="634"/>
      <c r="M10" s="631"/>
    </row>
    <row r="11" spans="1:18" ht="13.5" thickBot="1">
      <c r="A11" s="191"/>
      <c r="B11" s="202" t="s">
        <v>4</v>
      </c>
      <c r="C11" s="646" t="s">
        <v>5</v>
      </c>
      <c r="D11" s="647"/>
      <c r="E11" s="203" t="s">
        <v>6</v>
      </c>
      <c r="F11" s="203" t="s">
        <v>7</v>
      </c>
      <c r="G11" s="204" t="s">
        <v>8</v>
      </c>
      <c r="H11" s="205" t="s">
        <v>9</v>
      </c>
      <c r="I11" s="205" t="s">
        <v>17</v>
      </c>
      <c r="J11" s="204" t="s">
        <v>18</v>
      </c>
      <c r="K11" s="205" t="s">
        <v>19</v>
      </c>
      <c r="L11" s="205" t="s">
        <v>20</v>
      </c>
      <c r="M11" s="203" t="s">
        <v>22</v>
      </c>
    </row>
    <row r="12" spans="1:18" ht="16.5" thickBot="1">
      <c r="A12" s="192"/>
      <c r="B12" s="206"/>
      <c r="C12" s="207" t="s">
        <v>126</v>
      </c>
      <c r="D12" s="208" t="s">
        <v>4</v>
      </c>
      <c r="E12" s="429">
        <f t="shared" ref="E12:M12" si="0">E13+E18+E23</f>
        <v>0</v>
      </c>
      <c r="F12" s="429">
        <f t="shared" si="0"/>
        <v>0</v>
      </c>
      <c r="G12" s="430">
        <f t="shared" si="0"/>
        <v>0</v>
      </c>
      <c r="H12" s="431">
        <f t="shared" si="0"/>
        <v>0</v>
      </c>
      <c r="I12" s="431">
        <f t="shared" si="0"/>
        <v>0</v>
      </c>
      <c r="J12" s="431">
        <f t="shared" si="0"/>
        <v>0</v>
      </c>
      <c r="K12" s="431">
        <f t="shared" ref="K12" si="1">K13+K18+K23</f>
        <v>0</v>
      </c>
      <c r="L12" s="431">
        <f t="shared" si="0"/>
        <v>0</v>
      </c>
      <c r="M12" s="429">
        <f t="shared" si="0"/>
        <v>0</v>
      </c>
    </row>
    <row r="13" spans="1:18" ht="63.75">
      <c r="A13" s="88"/>
      <c r="B13" s="209" t="s">
        <v>127</v>
      </c>
      <c r="C13" s="210" t="s">
        <v>166</v>
      </c>
      <c r="D13" s="211" t="s">
        <v>5</v>
      </c>
      <c r="E13" s="432">
        <f t="shared" ref="E13:M13" si="2">SUM(E14:E17)</f>
        <v>0</v>
      </c>
      <c r="F13" s="432">
        <f t="shared" si="2"/>
        <v>0</v>
      </c>
      <c r="G13" s="433">
        <f t="shared" si="2"/>
        <v>0</v>
      </c>
      <c r="H13" s="434">
        <f t="shared" si="2"/>
        <v>0</v>
      </c>
      <c r="I13" s="433">
        <f t="shared" si="2"/>
        <v>0</v>
      </c>
      <c r="J13" s="434">
        <f t="shared" si="2"/>
        <v>0</v>
      </c>
      <c r="K13" s="433">
        <f t="shared" si="2"/>
        <v>0</v>
      </c>
      <c r="L13" s="434">
        <f t="shared" si="2"/>
        <v>0</v>
      </c>
      <c r="M13" s="437">
        <f t="shared" si="2"/>
        <v>0</v>
      </c>
    </row>
    <row r="14" spans="1:18" ht="15.75">
      <c r="A14" s="88"/>
      <c r="B14" s="212" t="s">
        <v>128</v>
      </c>
      <c r="C14" s="213" t="s">
        <v>129</v>
      </c>
      <c r="D14" s="214" t="s">
        <v>6</v>
      </c>
      <c r="E14" s="376"/>
      <c r="F14" s="376"/>
      <c r="G14" s="377"/>
      <c r="H14" s="378"/>
      <c r="I14" s="378"/>
      <c r="J14" s="379"/>
      <c r="K14" s="380"/>
      <c r="L14" s="380"/>
      <c r="M14" s="381">
        <f>SUM(G14:L14)</f>
        <v>0</v>
      </c>
    </row>
    <row r="15" spans="1:18" ht="16.5" customHeight="1">
      <c r="A15" s="88"/>
      <c r="B15" s="212" t="s">
        <v>130</v>
      </c>
      <c r="C15" s="213" t="s">
        <v>131</v>
      </c>
      <c r="D15" s="215" t="s">
        <v>7</v>
      </c>
      <c r="E15" s="382"/>
      <c r="F15" s="382"/>
      <c r="G15" s="377"/>
      <c r="H15" s="378"/>
      <c r="I15" s="378"/>
      <c r="J15" s="379"/>
      <c r="K15" s="380"/>
      <c r="L15" s="380"/>
      <c r="M15" s="381">
        <f>SUM(G15:L15)</f>
        <v>0</v>
      </c>
    </row>
    <row r="16" spans="1:18" ht="51">
      <c r="A16" s="88"/>
      <c r="B16" s="212" t="s">
        <v>132</v>
      </c>
      <c r="C16" s="213" t="s">
        <v>170</v>
      </c>
      <c r="D16" s="216" t="s">
        <v>8</v>
      </c>
      <c r="E16" s="383"/>
      <c r="F16" s="383"/>
      <c r="G16" s="377"/>
      <c r="H16" s="378"/>
      <c r="I16" s="384"/>
      <c r="J16" s="379"/>
      <c r="K16" s="380"/>
      <c r="L16" s="380"/>
      <c r="M16" s="381">
        <f>SUM(G16:L16)</f>
        <v>0</v>
      </c>
    </row>
    <row r="17" spans="1:13" ht="26.25" thickBot="1">
      <c r="A17" s="88"/>
      <c r="B17" s="217" t="s">
        <v>133</v>
      </c>
      <c r="C17" s="218" t="s">
        <v>134</v>
      </c>
      <c r="D17" s="219" t="s">
        <v>9</v>
      </c>
      <c r="E17" s="385"/>
      <c r="F17" s="385"/>
      <c r="G17" s="386"/>
      <c r="H17" s="387"/>
      <c r="I17" s="388"/>
      <c r="J17" s="389"/>
      <c r="K17" s="390"/>
      <c r="L17" s="390"/>
      <c r="M17" s="391">
        <f>SUM(G17:L17)</f>
        <v>0</v>
      </c>
    </row>
    <row r="18" spans="1:13" ht="25.5">
      <c r="A18" s="88"/>
      <c r="B18" s="209" t="s">
        <v>135</v>
      </c>
      <c r="C18" s="220" t="s">
        <v>167</v>
      </c>
      <c r="D18" s="221" t="s">
        <v>17</v>
      </c>
      <c r="E18" s="432">
        <f t="shared" ref="E18:M18" si="3">SUM(E19:E22)</f>
        <v>0</v>
      </c>
      <c r="F18" s="432">
        <f t="shared" si="3"/>
        <v>0</v>
      </c>
      <c r="G18" s="433">
        <f t="shared" si="3"/>
        <v>0</v>
      </c>
      <c r="H18" s="434">
        <f t="shared" si="3"/>
        <v>0</v>
      </c>
      <c r="I18" s="434">
        <f t="shared" si="3"/>
        <v>0</v>
      </c>
      <c r="J18" s="435">
        <f t="shared" si="3"/>
        <v>0</v>
      </c>
      <c r="K18" s="436">
        <f t="shared" ref="K18" si="4">SUM(K19:K22)</f>
        <v>0</v>
      </c>
      <c r="L18" s="436">
        <f t="shared" si="3"/>
        <v>0</v>
      </c>
      <c r="M18" s="437">
        <f t="shared" si="3"/>
        <v>0</v>
      </c>
    </row>
    <row r="19" spans="1:13">
      <c r="B19" s="212" t="s">
        <v>136</v>
      </c>
      <c r="C19" s="213" t="s">
        <v>137</v>
      </c>
      <c r="D19" s="222" t="s">
        <v>18</v>
      </c>
      <c r="E19" s="376"/>
      <c r="F19" s="376"/>
      <c r="G19" s="377"/>
      <c r="H19" s="378"/>
      <c r="I19" s="378"/>
      <c r="J19" s="379"/>
      <c r="K19" s="380"/>
      <c r="L19" s="380"/>
      <c r="M19" s="381">
        <f>SUM(G19:L19)</f>
        <v>0</v>
      </c>
    </row>
    <row r="20" spans="1:13" ht="15.75">
      <c r="A20" s="88"/>
      <c r="B20" s="212" t="s">
        <v>138</v>
      </c>
      <c r="C20" s="213" t="s">
        <v>139</v>
      </c>
      <c r="D20" s="222" t="s">
        <v>19</v>
      </c>
      <c r="E20" s="376"/>
      <c r="F20" s="376"/>
      <c r="G20" s="377"/>
      <c r="H20" s="378"/>
      <c r="I20" s="378"/>
      <c r="J20" s="379"/>
      <c r="K20" s="380"/>
      <c r="L20" s="380"/>
      <c r="M20" s="381">
        <f t="shared" ref="M20:M32" si="5">SUM(G20:L20)</f>
        <v>0</v>
      </c>
    </row>
    <row r="21" spans="1:13" ht="51">
      <c r="A21" s="88"/>
      <c r="B21" s="212" t="s">
        <v>140</v>
      </c>
      <c r="C21" s="213" t="s">
        <v>171</v>
      </c>
      <c r="D21" s="216" t="s">
        <v>20</v>
      </c>
      <c r="E21" s="376"/>
      <c r="F21" s="376"/>
      <c r="G21" s="377"/>
      <c r="H21" s="378"/>
      <c r="I21" s="378"/>
      <c r="J21" s="379"/>
      <c r="K21" s="380"/>
      <c r="L21" s="380"/>
      <c r="M21" s="381">
        <f t="shared" si="5"/>
        <v>0</v>
      </c>
    </row>
    <row r="22" spans="1:13" ht="16.5" thickBot="1">
      <c r="A22" s="88"/>
      <c r="B22" s="217" t="s">
        <v>141</v>
      </c>
      <c r="C22" s="218" t="s">
        <v>142</v>
      </c>
      <c r="D22" s="219" t="s">
        <v>22</v>
      </c>
      <c r="E22" s="376"/>
      <c r="F22" s="376"/>
      <c r="G22" s="377"/>
      <c r="H22" s="378"/>
      <c r="I22" s="378"/>
      <c r="J22" s="379"/>
      <c r="K22" s="380"/>
      <c r="L22" s="380"/>
      <c r="M22" s="381">
        <f t="shared" si="5"/>
        <v>0</v>
      </c>
    </row>
    <row r="23" spans="1:13" ht="15.75">
      <c r="A23" s="88"/>
      <c r="B23" s="209" t="s">
        <v>143</v>
      </c>
      <c r="C23" s="223" t="s">
        <v>248</v>
      </c>
      <c r="D23" s="224" t="s">
        <v>23</v>
      </c>
      <c r="E23" s="432">
        <f t="shared" ref="E23:M23" si="6">SUM(E24:E29)+E32</f>
        <v>0</v>
      </c>
      <c r="F23" s="432">
        <f t="shared" si="6"/>
        <v>0</v>
      </c>
      <c r="G23" s="433">
        <f t="shared" si="6"/>
        <v>0</v>
      </c>
      <c r="H23" s="434">
        <f t="shared" si="6"/>
        <v>0</v>
      </c>
      <c r="I23" s="434">
        <f t="shared" si="6"/>
        <v>0</v>
      </c>
      <c r="J23" s="435">
        <f t="shared" si="6"/>
        <v>0</v>
      </c>
      <c r="K23" s="436">
        <f t="shared" ref="K23" si="7">SUM(K24:K29)+K32</f>
        <v>0</v>
      </c>
      <c r="L23" s="436">
        <f t="shared" si="6"/>
        <v>0</v>
      </c>
      <c r="M23" s="437">
        <f t="shared" si="6"/>
        <v>0</v>
      </c>
    </row>
    <row r="24" spans="1:13" ht="51">
      <c r="A24" s="88"/>
      <c r="B24" s="225" t="s">
        <v>144</v>
      </c>
      <c r="C24" s="226" t="s">
        <v>172</v>
      </c>
      <c r="D24" s="227" t="s">
        <v>24</v>
      </c>
      <c r="E24" s="392"/>
      <c r="F24" s="392"/>
      <c r="G24" s="393"/>
      <c r="H24" s="394"/>
      <c r="I24" s="394"/>
      <c r="J24" s="395"/>
      <c r="K24" s="396"/>
      <c r="L24" s="396"/>
      <c r="M24" s="397">
        <f t="shared" si="5"/>
        <v>0</v>
      </c>
    </row>
    <row r="25" spans="1:13" ht="38.25">
      <c r="A25" s="88"/>
      <c r="B25" s="225" t="s">
        <v>145</v>
      </c>
      <c r="C25" s="226" t="s">
        <v>173</v>
      </c>
      <c r="D25" s="227" t="s">
        <v>25</v>
      </c>
      <c r="E25" s="392"/>
      <c r="F25" s="392"/>
      <c r="G25" s="393"/>
      <c r="H25" s="394"/>
      <c r="I25" s="394"/>
      <c r="J25" s="395"/>
      <c r="K25" s="396"/>
      <c r="L25" s="396"/>
      <c r="M25" s="397">
        <f t="shared" si="5"/>
        <v>0</v>
      </c>
    </row>
    <row r="26" spans="1:13" ht="25.5">
      <c r="A26" s="88"/>
      <c r="B26" s="212" t="s">
        <v>146</v>
      </c>
      <c r="C26" s="228" t="s">
        <v>174</v>
      </c>
      <c r="D26" s="214" t="s">
        <v>26</v>
      </c>
      <c r="E26" s="376"/>
      <c r="F26" s="376"/>
      <c r="G26" s="398"/>
      <c r="H26" s="399"/>
      <c r="I26" s="399"/>
      <c r="J26" s="400"/>
      <c r="K26" s="401"/>
      <c r="L26" s="401"/>
      <c r="M26" s="397">
        <f t="shared" si="5"/>
        <v>0</v>
      </c>
    </row>
    <row r="27" spans="1:13" ht="15.75">
      <c r="A27" s="88"/>
      <c r="B27" s="229" t="s">
        <v>177</v>
      </c>
      <c r="C27" s="230" t="s">
        <v>165</v>
      </c>
      <c r="D27" s="231" t="s">
        <v>28</v>
      </c>
      <c r="E27" s="382"/>
      <c r="F27" s="382"/>
      <c r="G27" s="402"/>
      <c r="H27" s="403"/>
      <c r="I27" s="403"/>
      <c r="J27" s="404"/>
      <c r="K27" s="405"/>
      <c r="L27" s="405"/>
      <c r="M27" s="381">
        <f t="shared" si="5"/>
        <v>0</v>
      </c>
    </row>
    <row r="28" spans="1:13" ht="15.75">
      <c r="A28" s="88"/>
      <c r="B28" s="212" t="s">
        <v>147</v>
      </c>
      <c r="C28" s="232" t="s">
        <v>148</v>
      </c>
      <c r="D28" s="233" t="s">
        <v>29</v>
      </c>
      <c r="E28" s="376"/>
      <c r="F28" s="376"/>
      <c r="G28" s="406"/>
      <c r="H28" s="407"/>
      <c r="I28" s="407"/>
      <c r="J28" s="408"/>
      <c r="K28" s="409"/>
      <c r="L28" s="409"/>
      <c r="M28" s="381">
        <f t="shared" si="5"/>
        <v>0</v>
      </c>
    </row>
    <row r="29" spans="1:13" ht="25.5">
      <c r="A29" s="88"/>
      <c r="B29" s="225" t="s">
        <v>149</v>
      </c>
      <c r="C29" s="234" t="s">
        <v>175</v>
      </c>
      <c r="D29" s="227" t="s">
        <v>30</v>
      </c>
      <c r="E29" s="392"/>
      <c r="F29" s="392"/>
      <c r="G29" s="410"/>
      <c r="H29" s="411"/>
      <c r="I29" s="411"/>
      <c r="J29" s="412"/>
      <c r="K29" s="413"/>
      <c r="L29" s="413"/>
      <c r="M29" s="397">
        <f t="shared" si="5"/>
        <v>0</v>
      </c>
    </row>
    <row r="30" spans="1:13" ht="15.75">
      <c r="A30" s="88"/>
      <c r="B30" s="235"/>
      <c r="C30" s="236" t="s">
        <v>150</v>
      </c>
      <c r="D30" s="237" t="s">
        <v>31</v>
      </c>
      <c r="E30" s="414"/>
      <c r="F30" s="414"/>
      <c r="G30" s="415"/>
      <c r="H30" s="416"/>
      <c r="I30" s="416"/>
      <c r="J30" s="417"/>
      <c r="K30" s="418"/>
      <c r="L30" s="418"/>
      <c r="M30" s="397">
        <f t="shared" si="5"/>
        <v>0</v>
      </c>
    </row>
    <row r="31" spans="1:13" ht="15.75">
      <c r="A31" s="88"/>
      <c r="B31" s="229"/>
      <c r="C31" s="238" t="s">
        <v>151</v>
      </c>
      <c r="D31" s="231" t="s">
        <v>32</v>
      </c>
      <c r="E31" s="382"/>
      <c r="F31" s="382"/>
      <c r="G31" s="419"/>
      <c r="H31" s="420"/>
      <c r="I31" s="420"/>
      <c r="J31" s="421"/>
      <c r="K31" s="422"/>
      <c r="L31" s="422"/>
      <c r="M31" s="397">
        <f t="shared" si="5"/>
        <v>0</v>
      </c>
    </row>
    <row r="32" spans="1:13" ht="26.25" thickBot="1">
      <c r="A32" s="88"/>
      <c r="B32" s="239" t="s">
        <v>152</v>
      </c>
      <c r="C32" s="240" t="s">
        <v>176</v>
      </c>
      <c r="D32" s="241" t="s">
        <v>33</v>
      </c>
      <c r="E32" s="423"/>
      <c r="F32" s="423"/>
      <c r="G32" s="424"/>
      <c r="H32" s="425"/>
      <c r="I32" s="425"/>
      <c r="J32" s="426"/>
      <c r="K32" s="427"/>
      <c r="L32" s="427"/>
      <c r="M32" s="428">
        <f t="shared" si="5"/>
        <v>0</v>
      </c>
    </row>
    <row r="33" spans="1:13" ht="15.75">
      <c r="A33" s="88"/>
      <c r="B33" s="193"/>
      <c r="C33" s="194"/>
      <c r="D33" s="195"/>
      <c r="E33" s="195"/>
      <c r="F33" s="195"/>
      <c r="G33" s="120"/>
      <c r="H33" s="120"/>
      <c r="I33" s="120"/>
      <c r="J33" s="120"/>
      <c r="K33" s="120"/>
      <c r="L33" s="120"/>
      <c r="M33" s="120"/>
    </row>
    <row r="34" spans="1:13">
      <c r="B34" s="124" t="s">
        <v>44</v>
      </c>
      <c r="C34" s="196" t="s">
        <v>153</v>
      </c>
    </row>
    <row r="35" spans="1:13" ht="15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15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15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5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15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5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</sheetData>
  <protectedRanges>
    <protectedRange sqref="G14:M17 G19:M22 G24:M32" name="Tabela 3A_1_13"/>
  </protectedRanges>
  <mergeCells count="17">
    <mergeCell ref="C11:D11"/>
    <mergeCell ref="E8:E10"/>
    <mergeCell ref="J8:J10"/>
    <mergeCell ref="I8:I10"/>
    <mergeCell ref="B1:M1"/>
    <mergeCell ref="B2:M2"/>
    <mergeCell ref="B5:B10"/>
    <mergeCell ref="C5:D10"/>
    <mergeCell ref="M5:M10"/>
    <mergeCell ref="G8:G10"/>
    <mergeCell ref="H8:H10"/>
    <mergeCell ref="L8:L10"/>
    <mergeCell ref="F8:F10"/>
    <mergeCell ref="E5:E7"/>
    <mergeCell ref="G5:L7"/>
    <mergeCell ref="F5:F7"/>
    <mergeCell ref="K8:K10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2"/>
  <sheetViews>
    <sheetView zoomScaleNormal="100" workbookViewId="0">
      <selection activeCell="K14" sqref="K14"/>
    </sheetView>
  </sheetViews>
  <sheetFormatPr defaultColWidth="9.140625" defaultRowHeight="12.75"/>
  <cols>
    <col min="1" max="1" width="4.5703125" style="73" customWidth="1"/>
    <col min="2" max="2" width="73.7109375" style="73" customWidth="1"/>
    <col min="3" max="3" width="4.140625" style="73" customWidth="1"/>
    <col min="4" max="5" width="13.28515625" style="73" customWidth="1"/>
    <col min="6" max="11" width="10.7109375" style="73" customWidth="1"/>
    <col min="12" max="12" width="6.28515625" style="73" customWidth="1"/>
    <col min="13" max="16384" width="9.140625" style="73"/>
  </cols>
  <sheetData>
    <row r="1" spans="1:13" ht="15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>
      <c r="A2" s="136" t="s">
        <v>109</v>
      </c>
      <c r="B2" s="136" t="s">
        <v>154</v>
      </c>
      <c r="C2" s="136"/>
    </row>
    <row r="4" spans="1:13" ht="12.75" customHeight="1">
      <c r="A4" s="136" t="s">
        <v>155</v>
      </c>
      <c r="B4" s="197" t="s">
        <v>169</v>
      </c>
      <c r="C4" s="197"/>
      <c r="D4" s="197"/>
      <c r="E4" s="197"/>
      <c r="F4" s="197"/>
      <c r="G4" s="197"/>
      <c r="H4" s="197"/>
      <c r="I4" s="197"/>
      <c r="J4" s="542"/>
      <c r="K4" s="197"/>
      <c r="L4" s="197"/>
      <c r="M4" s="197"/>
    </row>
    <row r="5" spans="1:13">
      <c r="A5" s="197"/>
      <c r="B5" s="197"/>
      <c r="C5" s="197"/>
      <c r="D5" s="197"/>
      <c r="E5" s="197"/>
      <c r="F5" s="197"/>
      <c r="G5" s="197"/>
      <c r="H5" s="197"/>
      <c r="I5" s="197"/>
      <c r="J5" s="542"/>
      <c r="K5" s="197"/>
      <c r="L5" s="197"/>
    </row>
    <row r="6" spans="1:13" ht="13.5" thickBot="1">
      <c r="B6" s="186" t="s">
        <v>110</v>
      </c>
      <c r="G6" s="198"/>
      <c r="H6" s="198" t="s">
        <v>156</v>
      </c>
    </row>
    <row r="7" spans="1:13" ht="15.75" customHeight="1">
      <c r="B7" s="655" t="s">
        <v>3</v>
      </c>
      <c r="C7" s="656"/>
      <c r="D7" s="648" t="s">
        <v>285</v>
      </c>
      <c r="E7" s="648" t="s">
        <v>286</v>
      </c>
      <c r="F7" s="648">
        <v>2025</v>
      </c>
      <c r="G7" s="648">
        <v>2026</v>
      </c>
      <c r="H7" s="648">
        <v>2027</v>
      </c>
      <c r="I7" s="648">
        <v>2028</v>
      </c>
      <c r="J7" s="648">
        <v>2029</v>
      </c>
      <c r="K7" s="648">
        <v>2030</v>
      </c>
      <c r="L7" s="88"/>
    </row>
    <row r="8" spans="1:13" ht="15.75">
      <c r="B8" s="657"/>
      <c r="C8" s="658"/>
      <c r="D8" s="649"/>
      <c r="E8" s="649"/>
      <c r="F8" s="649"/>
      <c r="G8" s="649"/>
      <c r="H8" s="649"/>
      <c r="I8" s="649"/>
      <c r="J8" s="649"/>
      <c r="K8" s="649"/>
      <c r="L8" s="88"/>
    </row>
    <row r="9" spans="1:13" ht="15.75">
      <c r="B9" s="657"/>
      <c r="C9" s="658"/>
      <c r="D9" s="649"/>
      <c r="E9" s="649"/>
      <c r="F9" s="649"/>
      <c r="G9" s="649"/>
      <c r="H9" s="649"/>
      <c r="I9" s="649"/>
      <c r="J9" s="649"/>
      <c r="K9" s="649"/>
      <c r="L9" s="88"/>
    </row>
    <row r="10" spans="1:13" ht="16.5" thickBot="1">
      <c r="B10" s="659"/>
      <c r="C10" s="660"/>
      <c r="D10" s="650"/>
      <c r="E10" s="650"/>
      <c r="F10" s="650"/>
      <c r="G10" s="650"/>
      <c r="H10" s="650"/>
      <c r="I10" s="650"/>
      <c r="J10" s="650"/>
      <c r="K10" s="650"/>
      <c r="L10" s="88"/>
    </row>
    <row r="11" spans="1:13" ht="16.5" thickBot="1">
      <c r="B11" s="651" t="s">
        <v>4</v>
      </c>
      <c r="C11" s="652"/>
      <c r="D11" s="544" t="s">
        <v>5</v>
      </c>
      <c r="E11" s="46" t="s">
        <v>6</v>
      </c>
      <c r="F11" s="72" t="s">
        <v>7</v>
      </c>
      <c r="G11" s="44" t="s">
        <v>8</v>
      </c>
      <c r="H11" s="67" t="s">
        <v>9</v>
      </c>
      <c r="I11" s="45" t="s">
        <v>17</v>
      </c>
      <c r="J11" s="44" t="s">
        <v>18</v>
      </c>
      <c r="K11" s="45" t="s">
        <v>19</v>
      </c>
      <c r="L11" s="199"/>
    </row>
    <row r="12" spans="1:13" ht="16.5" thickBot="1">
      <c r="B12" s="50" t="s">
        <v>246</v>
      </c>
      <c r="C12" s="46" t="s">
        <v>4</v>
      </c>
      <c r="D12" s="438">
        <f>'3A_Nakłady'!E12</f>
        <v>0</v>
      </c>
      <c r="E12" s="439">
        <f>'3A_Nakłady'!F12</f>
        <v>0</v>
      </c>
      <c r="F12" s="438">
        <f>'3A_Nakłady'!G12</f>
        <v>0</v>
      </c>
      <c r="G12" s="440">
        <f>'3A_Nakłady'!H12</f>
        <v>0</v>
      </c>
      <c r="H12" s="440">
        <f>'3A_Nakłady'!I12</f>
        <v>0</v>
      </c>
      <c r="I12" s="441">
        <f>'3A_Nakłady'!J12</f>
        <v>0</v>
      </c>
      <c r="J12" s="441"/>
      <c r="K12" s="442">
        <f>'3A_Nakłady'!L12</f>
        <v>0</v>
      </c>
      <c r="L12" s="88"/>
    </row>
    <row r="13" spans="1:13" ht="15.75">
      <c r="B13" s="51" t="s">
        <v>247</v>
      </c>
      <c r="C13" s="47" t="s">
        <v>5</v>
      </c>
      <c r="D13" s="443">
        <f t="shared" ref="D13:K13" si="0">SUM(D14:D21)</f>
        <v>0</v>
      </c>
      <c r="E13" s="382">
        <f t="shared" si="0"/>
        <v>0</v>
      </c>
      <c r="F13" s="443">
        <f t="shared" si="0"/>
        <v>0</v>
      </c>
      <c r="G13" s="444">
        <f t="shared" si="0"/>
        <v>0</v>
      </c>
      <c r="H13" s="444">
        <f t="shared" si="0"/>
        <v>0</v>
      </c>
      <c r="I13" s="445">
        <f t="shared" si="0"/>
        <v>0</v>
      </c>
      <c r="J13" s="445"/>
      <c r="K13" s="446">
        <f t="shared" si="0"/>
        <v>0</v>
      </c>
      <c r="L13" s="88"/>
    </row>
    <row r="14" spans="1:13" ht="15.75">
      <c r="B14" s="52" t="s">
        <v>157</v>
      </c>
      <c r="C14" s="48" t="s">
        <v>6</v>
      </c>
      <c r="D14" s="447"/>
      <c r="E14" s="448"/>
      <c r="F14" s="449"/>
      <c r="G14" s="450"/>
      <c r="H14" s="450"/>
      <c r="I14" s="451"/>
      <c r="J14" s="451"/>
      <c r="K14" s="452"/>
      <c r="L14" s="88"/>
    </row>
    <row r="15" spans="1:13" ht="15.75">
      <c r="B15" s="52" t="s">
        <v>158</v>
      </c>
      <c r="C15" s="48" t="s">
        <v>7</v>
      </c>
      <c r="D15" s="453"/>
      <c r="E15" s="454"/>
      <c r="F15" s="449"/>
      <c r="G15" s="450"/>
      <c r="H15" s="450"/>
      <c r="I15" s="451"/>
      <c r="J15" s="451"/>
      <c r="K15" s="452"/>
      <c r="L15" s="88"/>
    </row>
    <row r="16" spans="1:13" ht="15.75">
      <c r="B16" s="52" t="s">
        <v>220</v>
      </c>
      <c r="C16" s="48" t="s">
        <v>8</v>
      </c>
      <c r="D16" s="447"/>
      <c r="E16" s="448"/>
      <c r="F16" s="449"/>
      <c r="G16" s="450"/>
      <c r="H16" s="450"/>
      <c r="I16" s="451"/>
      <c r="J16" s="451"/>
      <c r="K16" s="452"/>
      <c r="L16" s="88"/>
    </row>
    <row r="17" spans="1:12" ht="15.75">
      <c r="B17" s="52" t="s">
        <v>159</v>
      </c>
      <c r="C17" s="48" t="s">
        <v>9</v>
      </c>
      <c r="D17" s="447"/>
      <c r="E17" s="448"/>
      <c r="F17" s="455"/>
      <c r="G17" s="456"/>
      <c r="H17" s="456"/>
      <c r="I17" s="457"/>
      <c r="J17" s="457"/>
      <c r="K17" s="458"/>
      <c r="L17" s="88"/>
    </row>
    <row r="18" spans="1:12" ht="15.75">
      <c r="B18" s="52" t="s">
        <v>160</v>
      </c>
      <c r="C18" s="48" t="s">
        <v>17</v>
      </c>
      <c r="D18" s="447"/>
      <c r="E18" s="448"/>
      <c r="F18" s="459"/>
      <c r="G18" s="460"/>
      <c r="H18" s="460"/>
      <c r="I18" s="461"/>
      <c r="J18" s="461"/>
      <c r="K18" s="462"/>
      <c r="L18" s="88"/>
    </row>
    <row r="19" spans="1:12" ht="15.75">
      <c r="B19" s="52" t="s">
        <v>161</v>
      </c>
      <c r="C19" s="48" t="s">
        <v>18</v>
      </c>
      <c r="D19" s="447"/>
      <c r="E19" s="448"/>
      <c r="F19" s="459"/>
      <c r="G19" s="460"/>
      <c r="H19" s="460"/>
      <c r="I19" s="461"/>
      <c r="J19" s="461"/>
      <c r="K19" s="462"/>
      <c r="L19" s="88"/>
    </row>
    <row r="20" spans="1:12" ht="15.75">
      <c r="B20" s="68" t="s">
        <v>233</v>
      </c>
      <c r="C20" s="69" t="s">
        <v>19</v>
      </c>
      <c r="D20" s="463"/>
      <c r="E20" s="464"/>
      <c r="F20" s="465"/>
      <c r="G20" s="466"/>
      <c r="H20" s="466"/>
      <c r="I20" s="467"/>
      <c r="J20" s="467"/>
      <c r="K20" s="468"/>
      <c r="L20" s="88"/>
    </row>
    <row r="21" spans="1:12" ht="16.5" thickBot="1">
      <c r="B21" s="53" t="s">
        <v>162</v>
      </c>
      <c r="C21" s="49" t="s">
        <v>20</v>
      </c>
      <c r="D21" s="469"/>
      <c r="E21" s="470"/>
      <c r="F21" s="471"/>
      <c r="G21" s="472"/>
      <c r="H21" s="472"/>
      <c r="I21" s="473"/>
      <c r="J21" s="473"/>
      <c r="K21" s="474"/>
      <c r="L21" s="88"/>
    </row>
    <row r="22" spans="1:12" ht="15.75">
      <c r="L22" s="88"/>
    </row>
    <row r="23" spans="1:12" ht="15.75">
      <c r="A23" s="84"/>
      <c r="B23" s="200" t="s">
        <v>226</v>
      </c>
      <c r="C23" s="201"/>
      <c r="D23" s="201"/>
      <c r="E23" s="201"/>
      <c r="F23" s="201"/>
      <c r="G23" s="201"/>
      <c r="H23" s="201"/>
      <c r="I23" s="201"/>
      <c r="J23" s="201"/>
      <c r="K23" s="201"/>
      <c r="L23" s="88"/>
    </row>
    <row r="24" spans="1:12" ht="41.25" customHeight="1">
      <c r="A24" s="129"/>
      <c r="B24" s="653" t="s">
        <v>234</v>
      </c>
      <c r="C24" s="654"/>
      <c r="D24" s="654"/>
      <c r="E24" s="654"/>
      <c r="F24" s="654"/>
      <c r="G24" s="654"/>
      <c r="H24" s="654"/>
      <c r="I24" s="654"/>
      <c r="J24" s="654"/>
      <c r="K24" s="654"/>
      <c r="L24" s="88"/>
    </row>
    <row r="25" spans="1:12" ht="15.75">
      <c r="A25" s="129"/>
      <c r="B25" s="88" t="s">
        <v>212</v>
      </c>
      <c r="C25" s="88"/>
      <c r="D25" s="475">
        <f t="shared" ref="D25:K25" si="1">D12-D13</f>
        <v>0</v>
      </c>
      <c r="E25" s="475">
        <f t="shared" si="1"/>
        <v>0</v>
      </c>
      <c r="F25" s="475">
        <f t="shared" si="1"/>
        <v>0</v>
      </c>
      <c r="G25" s="475">
        <f t="shared" si="1"/>
        <v>0</v>
      </c>
      <c r="H25" s="475">
        <f t="shared" si="1"/>
        <v>0</v>
      </c>
      <c r="I25" s="475">
        <f t="shared" si="1"/>
        <v>0</v>
      </c>
      <c r="J25" s="475"/>
      <c r="K25" s="475">
        <f t="shared" si="1"/>
        <v>0</v>
      </c>
      <c r="L25" s="88"/>
    </row>
    <row r="26" spans="1:12" ht="15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5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15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15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ht="15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ht="15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ht="15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</sheetData>
  <protectedRanges>
    <protectedRange sqref="F14:K21" name="Tabela 3A_1_14"/>
  </protectedRanges>
  <mergeCells count="11">
    <mergeCell ref="J7:J10"/>
    <mergeCell ref="B11:C11"/>
    <mergeCell ref="B24:K24"/>
    <mergeCell ref="B7:C10"/>
    <mergeCell ref="D7:D10"/>
    <mergeCell ref="E7:E10"/>
    <mergeCell ref="F7:F10"/>
    <mergeCell ref="G7:G10"/>
    <mergeCell ref="H7:H10"/>
    <mergeCell ref="I7:I10"/>
    <mergeCell ref="K7:K10"/>
  </mergeCells>
  <conditionalFormatting sqref="D25:K25">
    <cfRule type="cellIs" dxfId="12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Header>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"/>
  <sheetViews>
    <sheetView topLeftCell="A49" zoomScale="160" zoomScaleNormal="160" workbookViewId="0">
      <selection activeCell="I55" sqref="I55"/>
    </sheetView>
  </sheetViews>
  <sheetFormatPr defaultRowHeight="12.75"/>
  <cols>
    <col min="1" max="1" width="3.7109375" style="244" customWidth="1"/>
    <col min="2" max="2" width="15.140625" style="244" customWidth="1"/>
    <col min="3" max="3" width="10" style="244" customWidth="1"/>
    <col min="4" max="4" width="13.7109375" style="244" customWidth="1"/>
    <col min="5" max="6" width="14.140625" style="244" customWidth="1"/>
    <col min="7" max="7" width="16.42578125" style="244" customWidth="1"/>
    <col min="8" max="8" width="4.7109375" style="244" customWidth="1"/>
    <col min="9" max="16384" width="9.140625" style="244"/>
  </cols>
  <sheetData>
    <row r="1" spans="1:9">
      <c r="A1" s="242" t="s">
        <v>208</v>
      </c>
      <c r="B1" s="77"/>
      <c r="C1" s="77"/>
      <c r="D1" s="77"/>
      <c r="E1" s="243"/>
      <c r="F1" s="243"/>
      <c r="G1" s="124"/>
      <c r="H1" s="124"/>
      <c r="I1" s="124"/>
    </row>
    <row r="2" spans="1:9" ht="13.5" thickBot="1">
      <c r="A2" s="77"/>
      <c r="B2" s="77"/>
      <c r="C2" s="77"/>
      <c r="D2" s="77"/>
      <c r="E2" s="243"/>
      <c r="F2" s="243"/>
      <c r="G2" s="124"/>
      <c r="H2" s="124"/>
      <c r="I2" s="124"/>
    </row>
    <row r="3" spans="1:9" ht="12.75" customHeight="1">
      <c r="A3" s="680" t="s">
        <v>192</v>
      </c>
      <c r="B3" s="674" t="s">
        <v>193</v>
      </c>
      <c r="C3" s="683" t="s">
        <v>194</v>
      </c>
      <c r="D3" s="667" t="s">
        <v>207</v>
      </c>
      <c r="E3" s="674" t="s">
        <v>195</v>
      </c>
      <c r="F3" s="676" t="s">
        <v>249</v>
      </c>
      <c r="G3" s="678" t="s">
        <v>258</v>
      </c>
      <c r="H3" s="73"/>
      <c r="I3" s="73"/>
    </row>
    <row r="4" spans="1:9" ht="23.25" customHeight="1">
      <c r="A4" s="681"/>
      <c r="B4" s="682"/>
      <c r="C4" s="682"/>
      <c r="D4" s="668"/>
      <c r="E4" s="675"/>
      <c r="F4" s="677"/>
      <c r="G4" s="679"/>
      <c r="H4" s="73"/>
      <c r="I4" s="73"/>
    </row>
    <row r="5" spans="1:9">
      <c r="A5" s="54">
        <v>1</v>
      </c>
      <c r="B5" s="55">
        <v>2</v>
      </c>
      <c r="C5" s="55">
        <v>3</v>
      </c>
      <c r="D5" s="56">
        <v>4</v>
      </c>
      <c r="E5" s="55">
        <v>5</v>
      </c>
      <c r="F5" s="55">
        <v>6</v>
      </c>
      <c r="G5" s="57">
        <v>7</v>
      </c>
      <c r="H5" s="73"/>
      <c r="I5" s="73"/>
    </row>
    <row r="6" spans="1:9" ht="14.25">
      <c r="A6" s="671" t="s">
        <v>196</v>
      </c>
      <c r="B6" s="672"/>
      <c r="C6" s="672"/>
      <c r="D6" s="672"/>
      <c r="E6" s="672"/>
      <c r="F6" s="672"/>
      <c r="G6" s="673"/>
      <c r="H6" s="73"/>
      <c r="I6" s="73"/>
    </row>
    <row r="7" spans="1:9" ht="14.25">
      <c r="A7" s="669"/>
      <c r="B7" s="670"/>
      <c r="C7" s="670"/>
      <c r="D7" s="670"/>
      <c r="E7" s="670"/>
      <c r="F7" s="670"/>
      <c r="G7" s="65"/>
      <c r="H7" s="73"/>
      <c r="I7" s="73"/>
    </row>
    <row r="8" spans="1:9">
      <c r="A8" s="59">
        <v>1</v>
      </c>
      <c r="B8" s="60"/>
      <c r="C8" s="61"/>
      <c r="D8" s="62"/>
      <c r="E8" s="58"/>
      <c r="F8" s="58"/>
      <c r="G8" s="63"/>
      <c r="H8" s="73"/>
      <c r="I8" s="73"/>
    </row>
    <row r="9" spans="1:9">
      <c r="A9" s="59">
        <v>2</v>
      </c>
      <c r="B9" s="60"/>
      <c r="C9" s="61"/>
      <c r="D9" s="62"/>
      <c r="E9" s="58"/>
      <c r="F9" s="58"/>
      <c r="G9" s="63"/>
      <c r="H9" s="73"/>
      <c r="I9" s="73"/>
    </row>
    <row r="10" spans="1:9" ht="13.5" thickBot="1">
      <c r="A10" s="64" t="s">
        <v>197</v>
      </c>
      <c r="B10" s="1"/>
      <c r="C10" s="1"/>
      <c r="D10" s="1"/>
      <c r="E10" s="1"/>
      <c r="F10" s="1"/>
      <c r="G10" s="2"/>
      <c r="H10" s="73"/>
      <c r="I10" s="73"/>
    </row>
    <row r="11" spans="1:9" ht="14.25">
      <c r="A11" s="671" t="s">
        <v>198</v>
      </c>
      <c r="B11" s="672"/>
      <c r="C11" s="672"/>
      <c r="D11" s="672"/>
      <c r="E11" s="672"/>
      <c r="F11" s="672"/>
      <c r="G11" s="673"/>
      <c r="H11" s="73"/>
      <c r="I11" s="73"/>
    </row>
    <row r="12" spans="1:9" ht="14.25">
      <c r="A12" s="669"/>
      <c r="B12" s="670"/>
      <c r="C12" s="670"/>
      <c r="D12" s="670"/>
      <c r="E12" s="670"/>
      <c r="F12" s="670"/>
      <c r="G12" s="65"/>
      <c r="H12" s="73"/>
      <c r="I12" s="73"/>
    </row>
    <row r="13" spans="1:9">
      <c r="A13" s="59">
        <v>1</v>
      </c>
      <c r="B13" s="60"/>
      <c r="C13" s="61"/>
      <c r="D13" s="62"/>
      <c r="E13" s="58"/>
      <c r="F13" s="58"/>
      <c r="G13" s="63"/>
      <c r="H13" s="73"/>
      <c r="I13" s="73"/>
    </row>
    <row r="14" spans="1:9">
      <c r="A14" s="59">
        <v>2</v>
      </c>
      <c r="B14" s="60"/>
      <c r="C14" s="61"/>
      <c r="D14" s="62"/>
      <c r="E14" s="58"/>
      <c r="F14" s="58"/>
      <c r="G14" s="63"/>
      <c r="H14" s="73"/>
      <c r="I14" s="73"/>
    </row>
    <row r="15" spans="1:9" ht="13.5" thickBot="1">
      <c r="A15" s="64" t="s">
        <v>197</v>
      </c>
      <c r="B15" s="1"/>
      <c r="C15" s="1"/>
      <c r="D15" s="1"/>
      <c r="E15" s="1"/>
      <c r="F15" s="1"/>
      <c r="G15" s="2"/>
      <c r="H15" s="73"/>
      <c r="I15" s="73"/>
    </row>
    <row r="16" spans="1:9" ht="14.25">
      <c r="A16" s="671" t="s">
        <v>199</v>
      </c>
      <c r="B16" s="672"/>
      <c r="C16" s="672"/>
      <c r="D16" s="672"/>
      <c r="E16" s="672"/>
      <c r="F16" s="672"/>
      <c r="G16" s="673"/>
      <c r="H16" s="73"/>
      <c r="I16" s="73"/>
    </row>
    <row r="17" spans="1:9" ht="14.25">
      <c r="A17" s="669"/>
      <c r="B17" s="670"/>
      <c r="C17" s="670"/>
      <c r="D17" s="670"/>
      <c r="E17" s="670"/>
      <c r="F17" s="670"/>
      <c r="G17" s="65"/>
      <c r="H17" s="73"/>
      <c r="I17" s="73"/>
    </row>
    <row r="18" spans="1:9">
      <c r="A18" s="662" t="s">
        <v>200</v>
      </c>
      <c r="B18" s="663"/>
      <c r="C18" s="663"/>
      <c r="D18" s="663"/>
      <c r="E18" s="663"/>
      <c r="F18" s="663"/>
      <c r="G18" s="664"/>
      <c r="H18" s="73"/>
      <c r="I18" s="73"/>
    </row>
    <row r="19" spans="1:9">
      <c r="A19" s="665"/>
      <c r="B19" s="666"/>
      <c r="C19" s="666"/>
      <c r="D19" s="666"/>
      <c r="E19" s="666"/>
      <c r="F19" s="666"/>
      <c r="G19" s="512"/>
      <c r="H19" s="73"/>
      <c r="I19" s="73"/>
    </row>
    <row r="20" spans="1:9">
      <c r="A20" s="513">
        <v>1</v>
      </c>
      <c r="B20" s="514"/>
      <c r="C20" s="515"/>
      <c r="D20" s="516"/>
      <c r="E20" s="517"/>
      <c r="F20" s="517"/>
      <c r="G20" s="518"/>
      <c r="H20" s="73"/>
      <c r="I20" s="73"/>
    </row>
    <row r="21" spans="1:9">
      <c r="A21" s="513">
        <v>2</v>
      </c>
      <c r="B21" s="514"/>
      <c r="C21" s="519"/>
      <c r="D21" s="520"/>
      <c r="E21" s="517"/>
      <c r="F21" s="517"/>
      <c r="G21" s="518"/>
      <c r="H21" s="73"/>
      <c r="I21" s="73"/>
    </row>
    <row r="22" spans="1:9" ht="13.5" thickBot="1">
      <c r="A22" s="521" t="s">
        <v>197</v>
      </c>
      <c r="B22" s="522"/>
      <c r="C22" s="522"/>
      <c r="D22" s="522"/>
      <c r="E22" s="522"/>
      <c r="F22" s="522"/>
      <c r="G22" s="523"/>
      <c r="H22" s="73"/>
      <c r="I22" s="73"/>
    </row>
    <row r="23" spans="1:9">
      <c r="A23" s="662" t="s">
        <v>201</v>
      </c>
      <c r="B23" s="663"/>
      <c r="C23" s="663"/>
      <c r="D23" s="663"/>
      <c r="E23" s="663"/>
      <c r="F23" s="663"/>
      <c r="G23" s="664"/>
      <c r="H23" s="73"/>
      <c r="I23" s="73"/>
    </row>
    <row r="24" spans="1:9">
      <c r="A24" s="665"/>
      <c r="B24" s="666"/>
      <c r="C24" s="666"/>
      <c r="D24" s="666"/>
      <c r="E24" s="666"/>
      <c r="F24" s="666"/>
      <c r="G24" s="512"/>
      <c r="H24" s="73"/>
      <c r="I24" s="73"/>
    </row>
    <row r="25" spans="1:9">
      <c r="A25" s="524" t="s">
        <v>111</v>
      </c>
      <c r="B25" s="525"/>
      <c r="C25" s="525"/>
      <c r="D25" s="525"/>
      <c r="E25" s="526"/>
      <c r="F25" s="526"/>
      <c r="G25" s="527"/>
      <c r="H25" s="73"/>
      <c r="I25" s="73"/>
    </row>
    <row r="26" spans="1:9">
      <c r="A26" s="513">
        <v>2</v>
      </c>
      <c r="B26" s="514"/>
      <c r="C26" s="519"/>
      <c r="D26" s="520"/>
      <c r="E26" s="517"/>
      <c r="F26" s="517"/>
      <c r="G26" s="518"/>
      <c r="H26" s="73"/>
      <c r="I26" s="73"/>
    </row>
    <row r="27" spans="1:9" ht="13.5" thickBot="1">
      <c r="A27" s="521" t="s">
        <v>197</v>
      </c>
      <c r="B27" s="522"/>
      <c r="C27" s="522"/>
      <c r="D27" s="522"/>
      <c r="E27" s="522"/>
      <c r="F27" s="522"/>
      <c r="G27" s="523"/>
      <c r="H27" s="73"/>
      <c r="I27" s="73"/>
    </row>
    <row r="28" spans="1:9">
      <c r="A28" s="662" t="s">
        <v>202</v>
      </c>
      <c r="B28" s="663"/>
      <c r="C28" s="663"/>
      <c r="D28" s="663"/>
      <c r="E28" s="663"/>
      <c r="F28" s="663"/>
      <c r="G28" s="664"/>
      <c r="H28" s="73"/>
      <c r="I28" s="73"/>
    </row>
    <row r="29" spans="1:9">
      <c r="A29" s="665"/>
      <c r="B29" s="666"/>
      <c r="C29" s="666"/>
      <c r="D29" s="666"/>
      <c r="E29" s="666"/>
      <c r="F29" s="666"/>
      <c r="G29" s="512"/>
      <c r="H29" s="73"/>
      <c r="I29" s="73"/>
    </row>
    <row r="30" spans="1:9">
      <c r="A30" s="524" t="s">
        <v>111</v>
      </c>
      <c r="B30" s="525"/>
      <c r="C30" s="525"/>
      <c r="D30" s="525"/>
      <c r="E30" s="526"/>
      <c r="F30" s="526"/>
      <c r="G30" s="527"/>
      <c r="H30" s="73"/>
      <c r="I30" s="73"/>
    </row>
    <row r="31" spans="1:9">
      <c r="A31" s="513">
        <v>2</v>
      </c>
      <c r="B31" s="514"/>
      <c r="C31" s="519"/>
      <c r="D31" s="520"/>
      <c r="E31" s="517"/>
      <c r="F31" s="517"/>
      <c r="G31" s="518"/>
      <c r="H31" s="73"/>
      <c r="I31" s="73"/>
    </row>
    <row r="32" spans="1:9" ht="13.5" thickBot="1">
      <c r="A32" s="521" t="s">
        <v>197</v>
      </c>
      <c r="B32" s="522"/>
      <c r="C32" s="522"/>
      <c r="D32" s="522"/>
      <c r="E32" s="522"/>
      <c r="F32" s="522"/>
      <c r="G32" s="523"/>
    </row>
    <row r="33" spans="1:9">
      <c r="A33" s="688" t="s">
        <v>203</v>
      </c>
      <c r="B33" s="689"/>
      <c r="C33" s="689"/>
      <c r="D33" s="689"/>
      <c r="E33" s="689"/>
      <c r="F33" s="689"/>
      <c r="G33" s="690"/>
      <c r="H33" s="73"/>
      <c r="I33" s="73"/>
    </row>
    <row r="34" spans="1:9">
      <c r="A34" s="665"/>
      <c r="B34" s="666"/>
      <c r="C34" s="666"/>
      <c r="D34" s="666"/>
      <c r="E34" s="666"/>
      <c r="F34" s="666"/>
      <c r="G34" s="512"/>
      <c r="H34" s="73"/>
      <c r="I34" s="73"/>
    </row>
    <row r="35" spans="1:9">
      <c r="A35" s="524" t="s">
        <v>111</v>
      </c>
      <c r="B35" s="525"/>
      <c r="C35" s="525"/>
      <c r="D35" s="525"/>
      <c r="E35" s="526"/>
      <c r="F35" s="526"/>
      <c r="G35" s="527"/>
      <c r="H35" s="73"/>
      <c r="I35" s="73"/>
    </row>
    <row r="36" spans="1:9">
      <c r="A36" s="513">
        <v>2</v>
      </c>
      <c r="B36" s="514"/>
      <c r="C36" s="519"/>
      <c r="D36" s="520"/>
      <c r="E36" s="517"/>
      <c r="F36" s="517"/>
      <c r="G36" s="518"/>
      <c r="H36" s="73"/>
      <c r="I36" s="73"/>
    </row>
    <row r="37" spans="1:9" ht="13.5" thickBot="1">
      <c r="A37" s="521" t="s">
        <v>197</v>
      </c>
      <c r="B37" s="522"/>
      <c r="C37" s="522"/>
      <c r="D37" s="522"/>
      <c r="E37" s="522"/>
      <c r="F37" s="522"/>
      <c r="G37" s="523"/>
    </row>
    <row r="38" spans="1:9">
      <c r="A38" s="662" t="s">
        <v>204</v>
      </c>
      <c r="B38" s="663"/>
      <c r="C38" s="663"/>
      <c r="D38" s="663"/>
      <c r="E38" s="663"/>
      <c r="F38" s="663"/>
      <c r="G38" s="664"/>
      <c r="H38" s="73"/>
      <c r="I38" s="73"/>
    </row>
    <row r="39" spans="1:9">
      <c r="A39" s="665"/>
      <c r="B39" s="666"/>
      <c r="C39" s="666"/>
      <c r="D39" s="666"/>
      <c r="E39" s="666"/>
      <c r="F39" s="666"/>
      <c r="G39" s="512"/>
      <c r="H39" s="73"/>
      <c r="I39" s="73"/>
    </row>
    <row r="40" spans="1:9">
      <c r="A40" s="524" t="s">
        <v>111</v>
      </c>
      <c r="B40" s="525"/>
      <c r="C40" s="525"/>
      <c r="D40" s="525"/>
      <c r="E40" s="526"/>
      <c r="F40" s="526"/>
      <c r="G40" s="527"/>
      <c r="H40" s="73"/>
      <c r="I40" s="73"/>
    </row>
    <row r="41" spans="1:9">
      <c r="A41" s="513">
        <v>2</v>
      </c>
      <c r="B41" s="514"/>
      <c r="C41" s="519"/>
      <c r="D41" s="520"/>
      <c r="E41" s="517"/>
      <c r="F41" s="517"/>
      <c r="G41" s="518"/>
      <c r="H41" s="73"/>
      <c r="I41" s="73"/>
    </row>
    <row r="42" spans="1:9" ht="13.5" thickBot="1">
      <c r="A42" s="521" t="s">
        <v>197</v>
      </c>
      <c r="B42" s="522"/>
      <c r="C42" s="522"/>
      <c r="D42" s="522"/>
      <c r="E42" s="522"/>
      <c r="F42" s="522"/>
      <c r="G42" s="523"/>
    </row>
    <row r="43" spans="1:9">
      <c r="A43" s="662" t="s">
        <v>205</v>
      </c>
      <c r="B43" s="663"/>
      <c r="C43" s="663"/>
      <c r="D43" s="663"/>
      <c r="E43" s="663"/>
      <c r="F43" s="663"/>
      <c r="G43" s="664"/>
      <c r="H43" s="73"/>
      <c r="I43" s="73"/>
    </row>
    <row r="44" spans="1:9">
      <c r="A44" s="665"/>
      <c r="B44" s="666"/>
      <c r="C44" s="666"/>
      <c r="D44" s="666"/>
      <c r="E44" s="666"/>
      <c r="F44" s="666"/>
      <c r="G44" s="512"/>
      <c r="H44" s="73"/>
      <c r="I44" s="73"/>
    </row>
    <row r="45" spans="1:9">
      <c r="A45" s="524" t="s">
        <v>111</v>
      </c>
      <c r="B45" s="525"/>
      <c r="C45" s="525"/>
      <c r="D45" s="525"/>
      <c r="E45" s="526"/>
      <c r="F45" s="526"/>
      <c r="G45" s="527"/>
      <c r="H45" s="73"/>
      <c r="I45" s="73"/>
    </row>
    <row r="46" spans="1:9">
      <c r="A46" s="513">
        <v>2</v>
      </c>
      <c r="B46" s="514"/>
      <c r="C46" s="519"/>
      <c r="D46" s="520"/>
      <c r="E46" s="517"/>
      <c r="F46" s="517"/>
      <c r="G46" s="518"/>
      <c r="H46" s="73"/>
      <c r="I46" s="73"/>
    </row>
    <row r="47" spans="1:9" ht="13.5" thickBot="1">
      <c r="A47" s="521" t="s">
        <v>197</v>
      </c>
      <c r="B47" s="522"/>
      <c r="C47" s="522"/>
      <c r="D47" s="522"/>
      <c r="E47" s="522"/>
      <c r="F47" s="522"/>
      <c r="G47" s="523"/>
    </row>
    <row r="48" spans="1:9">
      <c r="A48" s="662" t="s">
        <v>206</v>
      </c>
      <c r="B48" s="663"/>
      <c r="C48" s="663"/>
      <c r="D48" s="663"/>
      <c r="E48" s="663"/>
      <c r="F48" s="663"/>
      <c r="G48" s="664"/>
      <c r="H48" s="73"/>
      <c r="I48" s="73"/>
    </row>
    <row r="49" spans="1:9">
      <c r="A49" s="665"/>
      <c r="B49" s="666"/>
      <c r="C49" s="666"/>
      <c r="D49" s="666"/>
      <c r="E49" s="666"/>
      <c r="F49" s="666"/>
      <c r="G49" s="512"/>
      <c r="H49" s="73"/>
      <c r="I49" s="73"/>
    </row>
    <row r="50" spans="1:9">
      <c r="A50" s="524" t="s">
        <v>111</v>
      </c>
      <c r="B50" s="525"/>
      <c r="C50" s="525"/>
      <c r="D50" s="525"/>
      <c r="E50" s="526"/>
      <c r="F50" s="526"/>
      <c r="G50" s="527"/>
      <c r="H50" s="73"/>
      <c r="I50" s="73"/>
    </row>
    <row r="51" spans="1:9">
      <c r="A51" s="513">
        <v>2</v>
      </c>
      <c r="B51" s="514"/>
      <c r="C51" s="519"/>
      <c r="D51" s="520"/>
      <c r="E51" s="517"/>
      <c r="F51" s="517"/>
      <c r="G51" s="518"/>
      <c r="H51" s="73"/>
      <c r="I51" s="73"/>
    </row>
    <row r="52" spans="1:9" ht="13.5" thickBot="1">
      <c r="A52" s="521" t="s">
        <v>197</v>
      </c>
      <c r="B52" s="522"/>
      <c r="C52" s="522"/>
      <c r="D52" s="522"/>
      <c r="E52" s="522"/>
      <c r="F52" s="522"/>
      <c r="G52" s="523"/>
    </row>
    <row r="53" spans="1:9">
      <c r="A53" s="73"/>
      <c r="B53" s="73"/>
      <c r="C53" s="73"/>
      <c r="D53" s="73"/>
      <c r="E53" s="73"/>
      <c r="F53" s="73"/>
      <c r="G53" s="73"/>
      <c r="H53" s="73"/>
      <c r="I53" s="73"/>
    </row>
    <row r="54" spans="1:9" ht="17.25" customHeight="1">
      <c r="A54" s="686"/>
      <c r="B54" s="687"/>
      <c r="C54" s="687"/>
      <c r="D54" s="687"/>
      <c r="E54" s="687"/>
      <c r="F54" s="687"/>
      <c r="G54" s="687"/>
      <c r="H54" s="73"/>
      <c r="I54" s="73"/>
    </row>
    <row r="55" spans="1:9" ht="94.5" customHeight="1">
      <c r="A55" s="685" t="s">
        <v>269</v>
      </c>
      <c r="B55" s="685"/>
      <c r="C55" s="685"/>
      <c r="D55" s="685"/>
      <c r="E55" s="685"/>
      <c r="F55" s="685"/>
      <c r="G55" s="685"/>
      <c r="H55" s="73"/>
      <c r="I55" s="73"/>
    </row>
    <row r="56" spans="1:9" ht="48.75" customHeight="1">
      <c r="A56" s="684" t="s">
        <v>289</v>
      </c>
      <c r="B56" s="684"/>
      <c r="C56" s="684"/>
      <c r="D56" s="684"/>
      <c r="E56" s="684"/>
      <c r="F56" s="684"/>
      <c r="G56" s="684"/>
    </row>
    <row r="57" spans="1:9" ht="9.75" customHeight="1"/>
    <row r="58" spans="1:9" ht="45" customHeight="1">
      <c r="A58" s="661"/>
      <c r="B58" s="661"/>
      <c r="C58" s="661"/>
      <c r="D58" s="661"/>
      <c r="E58" s="661"/>
      <c r="F58" s="661"/>
      <c r="G58" s="661"/>
    </row>
  </sheetData>
  <mergeCells count="31">
    <mergeCell ref="A23:G23"/>
    <mergeCell ref="A56:G56"/>
    <mergeCell ref="A55:G55"/>
    <mergeCell ref="A54:G54"/>
    <mergeCell ref="A48:G48"/>
    <mergeCell ref="A49:F49"/>
    <mergeCell ref="A39:F39"/>
    <mergeCell ref="A43:G43"/>
    <mergeCell ref="A44:F44"/>
    <mergeCell ref="A34:F34"/>
    <mergeCell ref="A38:G38"/>
    <mergeCell ref="A24:F24"/>
    <mergeCell ref="A28:G28"/>
    <mergeCell ref="A29:F29"/>
    <mergeCell ref="A33:G33"/>
    <mergeCell ref="A58:G58"/>
    <mergeCell ref="A18:G18"/>
    <mergeCell ref="A19:F19"/>
    <mergeCell ref="D3:D4"/>
    <mergeCell ref="A12:F12"/>
    <mergeCell ref="A16:G16"/>
    <mergeCell ref="A17:F17"/>
    <mergeCell ref="A7:F7"/>
    <mergeCell ref="E3:E4"/>
    <mergeCell ref="F3:F4"/>
    <mergeCell ref="G3:G4"/>
    <mergeCell ref="A3:A4"/>
    <mergeCell ref="A11:G11"/>
    <mergeCell ref="A6:G6"/>
    <mergeCell ref="B3:B4"/>
    <mergeCell ref="C3:C4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Header>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W25"/>
  <sheetViews>
    <sheetView zoomScaleNormal="100" workbookViewId="0">
      <selection activeCell="P3" sqref="P3"/>
    </sheetView>
  </sheetViews>
  <sheetFormatPr defaultRowHeight="14.25"/>
  <cols>
    <col min="1" max="1" width="5" style="249" customWidth="1"/>
    <col min="2" max="2" width="5.140625" style="249" customWidth="1"/>
    <col min="3" max="3" width="61.85546875" style="251" customWidth="1"/>
    <col min="4" max="4" width="8.140625" style="251" customWidth="1"/>
    <col min="5" max="6" width="13.28515625" style="251" customWidth="1"/>
    <col min="7" max="8" width="11.28515625" style="249" customWidth="1"/>
    <col min="9" max="10" width="11.42578125" style="249" customWidth="1"/>
    <col min="11" max="12" width="12.7109375" style="249" customWidth="1"/>
    <col min="13" max="13" width="12.5703125" style="249" customWidth="1"/>
    <col min="14" max="14" width="7.85546875" style="249" customWidth="1"/>
    <col min="15" max="15" width="9.85546875" style="249" bestFit="1" customWidth="1"/>
    <col min="16" max="16" width="9.85546875" style="249" customWidth="1"/>
    <col min="17" max="17" width="9.42578125" style="249" bestFit="1" customWidth="1"/>
    <col min="18" max="18" width="8" style="249" bestFit="1" customWidth="1"/>
    <col min="19" max="16384" width="9.140625" style="249"/>
  </cols>
  <sheetData>
    <row r="1" spans="2:23" s="247" customFormat="1" ht="12.75">
      <c r="B1" s="245"/>
      <c r="C1" s="246" t="s">
        <v>272</v>
      </c>
      <c r="D1" s="246"/>
      <c r="E1" s="246"/>
      <c r="F1" s="246"/>
    </row>
    <row r="2" spans="2:23" s="248" customFormat="1" ht="15" thickBot="1"/>
    <row r="3" spans="2:23" ht="38.25">
      <c r="B3" s="693" t="s">
        <v>51</v>
      </c>
      <c r="C3" s="700"/>
      <c r="D3" s="701"/>
      <c r="E3" s="253" t="s">
        <v>210</v>
      </c>
      <c r="F3" s="254" t="s">
        <v>251</v>
      </c>
      <c r="G3" s="697" t="s">
        <v>178</v>
      </c>
      <c r="H3" s="698"/>
      <c r="I3" s="698"/>
      <c r="J3" s="698"/>
      <c r="K3" s="698"/>
      <c r="L3" s="699"/>
      <c r="M3" s="508"/>
      <c r="N3" s="508"/>
      <c r="O3" s="508"/>
      <c r="P3" s="508"/>
      <c r="Q3" s="508"/>
      <c r="R3" s="508"/>
      <c r="S3" s="508"/>
      <c r="T3" s="508"/>
      <c r="U3" s="508"/>
      <c r="V3" s="508"/>
    </row>
    <row r="4" spans="2:23" ht="15" thickBot="1">
      <c r="B4" s="694"/>
      <c r="C4" s="702"/>
      <c r="D4" s="703"/>
      <c r="E4" s="255">
        <v>2023</v>
      </c>
      <c r="F4" s="256">
        <v>2024</v>
      </c>
      <c r="G4" s="257">
        <v>2025</v>
      </c>
      <c r="H4" s="258">
        <v>2026</v>
      </c>
      <c r="I4" s="258">
        <v>2027</v>
      </c>
      <c r="J4" s="258">
        <v>2028</v>
      </c>
      <c r="K4" s="258">
        <v>2029</v>
      </c>
      <c r="L4" s="259">
        <v>2030</v>
      </c>
      <c r="M4" s="508"/>
      <c r="N4" s="508"/>
      <c r="O4" s="509"/>
      <c r="P4" s="509"/>
      <c r="Q4" s="510"/>
      <c r="R4" s="508" t="s">
        <v>267</v>
      </c>
      <c r="S4" s="508"/>
      <c r="T4" s="508"/>
      <c r="U4" s="508"/>
      <c r="V4" s="508"/>
    </row>
    <row r="5" spans="2:23">
      <c r="B5" s="695">
        <v>1</v>
      </c>
      <c r="C5" s="260" t="s">
        <v>214</v>
      </c>
      <c r="D5" s="261" t="s">
        <v>213</v>
      </c>
      <c r="E5" s="262"/>
      <c r="F5" s="263"/>
      <c r="G5" s="264"/>
      <c r="H5" s="265"/>
      <c r="I5" s="265"/>
      <c r="J5" s="265"/>
      <c r="K5" s="265"/>
      <c r="L5" s="266"/>
      <c r="M5" s="508"/>
      <c r="N5" s="508"/>
      <c r="O5" s="506" t="s">
        <v>235</v>
      </c>
      <c r="P5" s="508"/>
      <c r="Q5" s="508"/>
      <c r="R5" s="508"/>
      <c r="S5" s="508"/>
      <c r="T5" s="508"/>
      <c r="U5" s="508"/>
      <c r="V5" s="508"/>
    </row>
    <row r="6" spans="2:23">
      <c r="B6" s="696"/>
      <c r="C6" s="267" t="s">
        <v>225</v>
      </c>
      <c r="D6" s="268" t="s">
        <v>213</v>
      </c>
      <c r="E6" s="476">
        <f>'2A_Wartość_maj'!E33</f>
        <v>0</v>
      </c>
      <c r="F6" s="477">
        <f t="shared" ref="F6:L6" si="0">E6+F9</f>
        <v>0</v>
      </c>
      <c r="G6" s="478">
        <f t="shared" si="0"/>
        <v>0</v>
      </c>
      <c r="H6" s="479">
        <f t="shared" si="0"/>
        <v>0</v>
      </c>
      <c r="I6" s="480">
        <f t="shared" si="0"/>
        <v>0</v>
      </c>
      <c r="J6" s="480"/>
      <c r="K6" s="480">
        <f>I6+K9</f>
        <v>0</v>
      </c>
      <c r="L6" s="481">
        <f t="shared" si="0"/>
        <v>0</v>
      </c>
      <c r="M6" s="250"/>
      <c r="N6" s="250"/>
      <c r="O6" s="504">
        <f>E6-'2A_Wartość_maj'!E33</f>
        <v>0</v>
      </c>
      <c r="P6" s="504">
        <f>(F6-F9)-E6</f>
        <v>0</v>
      </c>
      <c r="Q6" s="504">
        <f>(G6-G9)-F6</f>
        <v>0</v>
      </c>
      <c r="R6" s="504">
        <f>(H6-H9)-G6</f>
        <v>0</v>
      </c>
      <c r="S6" s="504">
        <f>(I6-I9)-H6</f>
        <v>0</v>
      </c>
      <c r="T6" s="504">
        <f>(J6-J9)-I6</f>
        <v>0</v>
      </c>
      <c r="U6" s="504">
        <f>(K6-K9)-I6</f>
        <v>0</v>
      </c>
      <c r="V6" s="504">
        <f t="shared" ref="V6" si="1">(L6-L9)-K6</f>
        <v>0</v>
      </c>
      <c r="W6" s="250"/>
    </row>
    <row r="7" spans="2:23">
      <c r="B7" s="696"/>
      <c r="C7" s="267" t="s">
        <v>179</v>
      </c>
      <c r="D7" s="268" t="s">
        <v>213</v>
      </c>
      <c r="E7" s="476">
        <f>'2A_Wartość_maj'!F33</f>
        <v>0</v>
      </c>
      <c r="F7" s="477">
        <f t="shared" ref="F7:L7" si="2">E7+F9-F8</f>
        <v>0</v>
      </c>
      <c r="G7" s="478">
        <f t="shared" si="2"/>
        <v>0</v>
      </c>
      <c r="H7" s="479">
        <f t="shared" si="2"/>
        <v>0</v>
      </c>
      <c r="I7" s="480">
        <f t="shared" si="2"/>
        <v>0</v>
      </c>
      <c r="J7" s="480"/>
      <c r="K7" s="480">
        <f>I7+K9-K8</f>
        <v>0</v>
      </c>
      <c r="L7" s="481">
        <f t="shared" si="2"/>
        <v>0</v>
      </c>
      <c r="M7" s="250"/>
      <c r="N7" s="250"/>
      <c r="O7" s="504">
        <f>E7-'2A_Wartość_maj'!F33</f>
        <v>0</v>
      </c>
      <c r="P7" s="504">
        <f>(F7+F8-F9)-E7</f>
        <v>0</v>
      </c>
      <c r="Q7" s="504">
        <f>(G7+G8-G9)-F7</f>
        <v>0</v>
      </c>
      <c r="R7" s="504">
        <f>(H7+H8-H9)-G7</f>
        <v>0</v>
      </c>
      <c r="S7" s="504">
        <f>(I7+I8-I9)-H7</f>
        <v>0</v>
      </c>
      <c r="T7" s="504">
        <f>(J7+J8-J9)-I7</f>
        <v>0</v>
      </c>
      <c r="U7" s="504">
        <f>(K7+K8-K9)-I7</f>
        <v>0</v>
      </c>
      <c r="V7" s="504">
        <f t="shared" ref="V7" si="3">(L7+L8-L9)-K7</f>
        <v>0</v>
      </c>
    </row>
    <row r="8" spans="2:23" ht="30" customHeight="1">
      <c r="B8" s="269">
        <v>2</v>
      </c>
      <c r="C8" s="267" t="s">
        <v>250</v>
      </c>
      <c r="D8" s="268" t="s">
        <v>213</v>
      </c>
      <c r="E8" s="482"/>
      <c r="F8" s="483"/>
      <c r="G8" s="484"/>
      <c r="H8" s="485"/>
      <c r="I8" s="486"/>
      <c r="J8" s="486"/>
      <c r="K8" s="486"/>
      <c r="L8" s="487"/>
      <c r="M8" s="250"/>
      <c r="N8" s="506" t="str">
        <f>IF((OR(AND(E7=0,E8=0,E9&gt;0),AND(E7=0,E8&gt;0,E9&gt;0),AND(E7&gt;0,E8=0,E9=0),AND(E7&gt;0,E8=0,E9&gt;0))),"UWAGA","")</f>
        <v/>
      </c>
      <c r="O8" s="505" t="str">
        <f>IF(('3B_Finasowanie'!D14-E8)&gt;0,"UWAGA","")</f>
        <v/>
      </c>
      <c r="P8" s="505" t="str">
        <f>IF(('3B_Finasowanie'!E14-F8)&gt;0,"Uwaga 1",(IF((AND(F9&gt;0,(F8-E8)&lt;=0)),"Uwaga 2","")))</f>
        <v/>
      </c>
      <c r="Q8" s="505" t="str">
        <f>IF(('3B_Finasowanie'!F14-G8)&gt;0,"Uwaga 1",(IF((AND(G9&gt;0,(G8-F8)&lt;=0)),"Uwaga 2","")))</f>
        <v/>
      </c>
      <c r="R8" s="505" t="str">
        <f>IF(('3B_Finasowanie'!G14-H8)&gt;0,"Uwaga 1",(IF((AND(H9&gt;0,(H8-G8)&lt;=0)),"Uwaga 2","")))</f>
        <v/>
      </c>
      <c r="S8" s="505" t="str">
        <f>IF(('3B_Finasowanie'!H14-I8)&gt;0,"Uwaga 1",(IF((AND(I9&gt;0,(I8-H8)&lt;=0)),"Uwaga 2","")))</f>
        <v/>
      </c>
      <c r="T8" s="505" t="str">
        <f>IF(('3B_Finasowanie'!I14-J8)&gt;0,"Uwaga 1",(IF((AND(J9&gt;0,(J8-I8)&lt;=0)),"Uwaga 2","")))</f>
        <v/>
      </c>
      <c r="U8" s="505" t="str">
        <f>IF(('3B_Finasowanie'!I14-K8)&gt;0,"Uwaga 1",(IF((AND(K9&gt;0,(K8-I8)&lt;=0)),"Uwaga 2","")))</f>
        <v/>
      </c>
      <c r="V8" s="505" t="str">
        <f>IF(('3B_Finasowanie'!K14-L8)&gt;0,"Uwaga 1",(IF((AND(L9&gt;0,(L8-K8)&lt;=0)),"Uwaga 2","")))</f>
        <v/>
      </c>
    </row>
    <row r="9" spans="2:23">
      <c r="B9" s="269">
        <v>3</v>
      </c>
      <c r="C9" s="267" t="s">
        <v>215</v>
      </c>
      <c r="D9" s="268" t="s">
        <v>213</v>
      </c>
      <c r="E9" s="488">
        <f t="shared" ref="E9:L9" si="4">SUM(E10:E12)</f>
        <v>0</v>
      </c>
      <c r="F9" s="489">
        <f>SUM(F10:F12)</f>
        <v>0</v>
      </c>
      <c r="G9" s="490">
        <f t="shared" si="4"/>
        <v>0</v>
      </c>
      <c r="H9" s="491">
        <f t="shared" si="4"/>
        <v>0</v>
      </c>
      <c r="I9" s="491">
        <f t="shared" si="4"/>
        <v>0</v>
      </c>
      <c r="J9" s="491"/>
      <c r="K9" s="491">
        <f t="shared" si="4"/>
        <v>0</v>
      </c>
      <c r="L9" s="492">
        <f t="shared" si="4"/>
        <v>0</v>
      </c>
      <c r="M9" s="250"/>
      <c r="N9" s="250"/>
      <c r="O9" s="504">
        <f>E9-'3A_Nakłady'!E12</f>
        <v>0</v>
      </c>
      <c r="P9" s="504">
        <f>F9-'3A_Nakłady'!F12</f>
        <v>0</v>
      </c>
      <c r="Q9" s="504">
        <f>G9-'3A_Nakłady'!G12</f>
        <v>0</v>
      </c>
      <c r="R9" s="504">
        <f>H9-'3A_Nakłady'!H12</f>
        <v>0</v>
      </c>
      <c r="S9" s="504">
        <f>I9-'3A_Nakłady'!I12</f>
        <v>0</v>
      </c>
      <c r="T9" s="504">
        <f>J9-'3A_Nakłady'!J12</f>
        <v>0</v>
      </c>
      <c r="U9" s="504">
        <f>K9-'3A_Nakłady'!J12</f>
        <v>0</v>
      </c>
      <c r="V9" s="504">
        <f>L9-'3A_Nakłady'!L12</f>
        <v>0</v>
      </c>
    </row>
    <row r="10" spans="2:23">
      <c r="B10" s="270"/>
      <c r="C10" s="267" t="s">
        <v>229</v>
      </c>
      <c r="D10" s="268" t="s">
        <v>213</v>
      </c>
      <c r="E10" s="488">
        <f>'3A_Nakłady'!E13</f>
        <v>0</v>
      </c>
      <c r="F10" s="489">
        <f>'3A_Nakłady'!F13</f>
        <v>0</v>
      </c>
      <c r="G10" s="493">
        <f>'3A_Nakłady'!G13</f>
        <v>0</v>
      </c>
      <c r="H10" s="480">
        <f>'3A_Nakłady'!H13</f>
        <v>0</v>
      </c>
      <c r="I10" s="480">
        <f>'3A_Nakłady'!I13</f>
        <v>0</v>
      </c>
      <c r="J10" s="480"/>
      <c r="K10" s="480">
        <f>'3A_Nakłady'!J13</f>
        <v>0</v>
      </c>
      <c r="L10" s="481">
        <f>'3A_Nakłady'!L13</f>
        <v>0</v>
      </c>
      <c r="M10" s="250"/>
      <c r="N10" s="250"/>
      <c r="O10" s="504">
        <f>E10-'3A_Nakłady'!E13</f>
        <v>0</v>
      </c>
      <c r="P10" s="504">
        <f>F10-'3A_Nakłady'!F13</f>
        <v>0</v>
      </c>
      <c r="Q10" s="504">
        <f>G10-'3A_Nakłady'!G13</f>
        <v>0</v>
      </c>
      <c r="R10" s="504">
        <f>H10-'3A_Nakłady'!H13</f>
        <v>0</v>
      </c>
      <c r="S10" s="504">
        <f>I10-'3A_Nakłady'!I13</f>
        <v>0</v>
      </c>
      <c r="T10" s="504">
        <f>J10-'3A_Nakłady'!J13</f>
        <v>0</v>
      </c>
      <c r="U10" s="504">
        <f>K10-'3A_Nakłady'!J13</f>
        <v>0</v>
      </c>
      <c r="V10" s="504">
        <f>L10-'3A_Nakłady'!L13</f>
        <v>0</v>
      </c>
    </row>
    <row r="11" spans="2:23">
      <c r="B11" s="270"/>
      <c r="C11" s="267" t="s">
        <v>230</v>
      </c>
      <c r="D11" s="268" t="s">
        <v>213</v>
      </c>
      <c r="E11" s="476">
        <f>'3A_Nakłady'!E18</f>
        <v>0</v>
      </c>
      <c r="F11" s="477">
        <f>'3A_Nakłady'!F18</f>
        <v>0</v>
      </c>
      <c r="G11" s="478">
        <f>'3A_Nakłady'!G18</f>
        <v>0</v>
      </c>
      <c r="H11" s="479">
        <f>'3A_Nakłady'!H18</f>
        <v>0</v>
      </c>
      <c r="I11" s="480">
        <f>'3A_Nakłady'!I18</f>
        <v>0</v>
      </c>
      <c r="J11" s="480"/>
      <c r="K11" s="480">
        <f>'3A_Nakłady'!J18</f>
        <v>0</v>
      </c>
      <c r="L11" s="481">
        <f>'3A_Nakłady'!L18</f>
        <v>0</v>
      </c>
      <c r="M11" s="250"/>
      <c r="N11" s="250"/>
      <c r="O11" s="504">
        <f>E11-'3A_Nakłady'!E18</f>
        <v>0</v>
      </c>
      <c r="P11" s="504">
        <f>F11-'3A_Nakłady'!F18</f>
        <v>0</v>
      </c>
      <c r="Q11" s="504">
        <f>G11-'3A_Nakłady'!G18</f>
        <v>0</v>
      </c>
      <c r="R11" s="504">
        <f>H11-'3A_Nakłady'!H18</f>
        <v>0</v>
      </c>
      <c r="S11" s="504">
        <f>I11-'3A_Nakłady'!I18</f>
        <v>0</v>
      </c>
      <c r="T11" s="504">
        <f>J11-'3A_Nakłady'!J18</f>
        <v>0</v>
      </c>
      <c r="U11" s="504">
        <f>K11-'3A_Nakłady'!J18</f>
        <v>0</v>
      </c>
      <c r="V11" s="504">
        <f>L11-'3A_Nakłady'!L18</f>
        <v>0</v>
      </c>
    </row>
    <row r="12" spans="2:23">
      <c r="B12" s="270"/>
      <c r="C12" s="267" t="s">
        <v>231</v>
      </c>
      <c r="D12" s="268" t="s">
        <v>213</v>
      </c>
      <c r="E12" s="488">
        <f>'3A_Nakłady'!E23</f>
        <v>0</v>
      </c>
      <c r="F12" s="489">
        <f>'3A_Nakłady'!F23</f>
        <v>0</v>
      </c>
      <c r="G12" s="493">
        <f>'3A_Nakłady'!G23</f>
        <v>0</v>
      </c>
      <c r="H12" s="480">
        <f>'3A_Nakłady'!H23</f>
        <v>0</v>
      </c>
      <c r="I12" s="480">
        <f>'3A_Nakłady'!I23</f>
        <v>0</v>
      </c>
      <c r="J12" s="480"/>
      <c r="K12" s="480">
        <f>'3A_Nakłady'!J23</f>
        <v>0</v>
      </c>
      <c r="L12" s="481">
        <f>'3A_Nakłady'!L23</f>
        <v>0</v>
      </c>
      <c r="M12" s="250"/>
      <c r="N12" s="250"/>
      <c r="O12" s="504">
        <f>E12-'3A_Nakłady'!E23</f>
        <v>0</v>
      </c>
      <c r="P12" s="504">
        <f>F12-'3A_Nakłady'!F23</f>
        <v>0</v>
      </c>
      <c r="Q12" s="504">
        <f>G12-'3A_Nakłady'!G23</f>
        <v>0</v>
      </c>
      <c r="R12" s="504">
        <f>H12-'3A_Nakłady'!H23</f>
        <v>0</v>
      </c>
      <c r="S12" s="504">
        <f>I12-'3A_Nakłady'!I23</f>
        <v>0</v>
      </c>
      <c r="T12" s="504">
        <f>J12-'3A_Nakłady'!J23</f>
        <v>0</v>
      </c>
      <c r="U12" s="504">
        <f>K12-'3A_Nakłady'!J23</f>
        <v>0</v>
      </c>
      <c r="V12" s="504">
        <f>L12-'3A_Nakłady'!L23</f>
        <v>0</v>
      </c>
    </row>
    <row r="13" spans="2:23" ht="45" customHeight="1">
      <c r="B13" s="270">
        <v>4</v>
      </c>
      <c r="C13" s="267" t="s">
        <v>228</v>
      </c>
      <c r="D13" s="268" t="s">
        <v>213</v>
      </c>
      <c r="E13" s="494"/>
      <c r="F13" s="495"/>
      <c r="G13" s="496"/>
      <c r="H13" s="486"/>
      <c r="I13" s="486"/>
      <c r="J13" s="486"/>
      <c r="K13" s="486"/>
      <c r="L13" s="487"/>
      <c r="O13" s="511"/>
      <c r="P13" s="511"/>
      <c r="Q13" s="511"/>
      <c r="R13" s="511"/>
      <c r="S13" s="511"/>
      <c r="T13" s="511"/>
      <c r="U13" s="511"/>
      <c r="V13" s="511"/>
    </row>
    <row r="14" spans="2:23">
      <c r="B14" s="270">
        <v>5</v>
      </c>
      <c r="C14" s="267" t="s">
        <v>252</v>
      </c>
      <c r="D14" s="268" t="s">
        <v>213</v>
      </c>
      <c r="E14" s="497"/>
      <c r="F14" s="498"/>
      <c r="G14" s="496"/>
      <c r="H14" s="486"/>
      <c r="I14" s="486"/>
      <c r="J14" s="486"/>
      <c r="K14" s="486"/>
      <c r="L14" s="487"/>
      <c r="O14" s="511"/>
      <c r="P14" s="511"/>
      <c r="Q14" s="511"/>
      <c r="R14" s="511"/>
      <c r="S14" s="511"/>
      <c r="T14" s="511"/>
      <c r="U14" s="511"/>
      <c r="V14" s="511"/>
    </row>
    <row r="15" spans="2:23">
      <c r="B15" s="269">
        <v>6</v>
      </c>
      <c r="C15" s="267" t="s">
        <v>253</v>
      </c>
      <c r="D15" s="268" t="s">
        <v>213</v>
      </c>
      <c r="E15" s="494"/>
      <c r="F15" s="495"/>
      <c r="G15" s="496"/>
      <c r="H15" s="486"/>
      <c r="I15" s="486"/>
      <c r="J15" s="486"/>
      <c r="K15" s="486"/>
      <c r="L15" s="487"/>
      <c r="O15" s="506" t="str">
        <f>IF(('3B_Finasowanie'!D16-E15)&gt;0,"UWAGA","")</f>
        <v/>
      </c>
      <c r="P15" s="506" t="str">
        <f>IF(('3B_Finasowanie'!E16-F15)&gt;0,"UWAGA","")</f>
        <v/>
      </c>
      <c r="Q15" s="506" t="str">
        <f>IF(('3B_Finasowanie'!F16-G15)&gt;0,"UWAGA","")</f>
        <v/>
      </c>
      <c r="R15" s="506" t="str">
        <f>IF(('3B_Finasowanie'!G16-H15)&gt;0,"UWAGA","")</f>
        <v/>
      </c>
      <c r="S15" s="506" t="str">
        <f>IF(('3B_Finasowanie'!H16-I15)&gt;0,"UWAGA","")</f>
        <v/>
      </c>
      <c r="T15" s="506" t="str">
        <f>IF(('3B_Finasowanie'!I16-J15)&gt;0,"UWAGA","")</f>
        <v/>
      </c>
      <c r="U15" s="506" t="str">
        <f>IF(('3B_Finasowanie'!I16-K15)&gt;0,"UWAGA","")</f>
        <v/>
      </c>
      <c r="V15" s="506" t="str">
        <f>IF(('3B_Finasowanie'!K16-L15)&gt;0,"UWAGA","")</f>
        <v/>
      </c>
    </row>
    <row r="16" spans="2:23">
      <c r="B16" s="269">
        <v>7</v>
      </c>
      <c r="C16" s="267" t="s">
        <v>216</v>
      </c>
      <c r="D16" s="268" t="s">
        <v>213</v>
      </c>
      <c r="E16" s="494"/>
      <c r="F16" s="495"/>
      <c r="G16" s="496"/>
      <c r="H16" s="486"/>
      <c r="I16" s="486"/>
      <c r="J16" s="486"/>
      <c r="K16" s="486"/>
      <c r="L16" s="487"/>
      <c r="O16" s="506" t="str">
        <f>IF(('3B_Finasowanie'!D15-E16)&gt;0,"UWAGA","")</f>
        <v/>
      </c>
      <c r="P16" s="506" t="str">
        <f>IF(('3B_Finasowanie'!E15-F16)&gt;0,"UWAGA","")</f>
        <v/>
      </c>
      <c r="Q16" s="506" t="str">
        <f>IF(('3B_Finasowanie'!F15-G16)&gt;0,"UWAGA","")</f>
        <v/>
      </c>
      <c r="R16" s="506" t="str">
        <f>IF(('3B_Finasowanie'!G15-H16)&gt;0,"UWAGA","")</f>
        <v/>
      </c>
      <c r="S16" s="506" t="str">
        <f>IF(('3B_Finasowanie'!H15-I16)&gt;0,"UWAGA","")</f>
        <v/>
      </c>
      <c r="T16" s="506" t="str">
        <f>IF(('3B_Finasowanie'!I15-J16)&gt;0,"UWAGA","")</f>
        <v/>
      </c>
      <c r="U16" s="506" t="str">
        <f>IF(('3B_Finasowanie'!I15-K16)&gt;0,"UWAGA","")</f>
        <v/>
      </c>
      <c r="V16" s="506" t="str">
        <f>IF(('3B_Finasowanie'!K15-L16)&gt;0,"UWAGA","")</f>
        <v/>
      </c>
    </row>
    <row r="17" spans="2:22" ht="38.25">
      <c r="B17" s="269">
        <v>8</v>
      </c>
      <c r="C17" s="267" t="s">
        <v>232</v>
      </c>
      <c r="D17" s="268" t="s">
        <v>213</v>
      </c>
      <c r="E17" s="494"/>
      <c r="F17" s="495"/>
      <c r="G17" s="496"/>
      <c r="H17" s="486"/>
      <c r="I17" s="486"/>
      <c r="J17" s="486"/>
      <c r="K17" s="486"/>
      <c r="L17" s="487"/>
      <c r="O17" s="511"/>
      <c r="P17" s="511"/>
      <c r="Q17" s="511"/>
      <c r="R17" s="511"/>
      <c r="S17" s="511"/>
      <c r="T17" s="511"/>
      <c r="U17" s="511"/>
      <c r="V17" s="511"/>
    </row>
    <row r="18" spans="2:22" ht="25.5">
      <c r="B18" s="269">
        <v>9</v>
      </c>
      <c r="C18" s="267" t="s">
        <v>217</v>
      </c>
      <c r="D18" s="268" t="s">
        <v>213</v>
      </c>
      <c r="E18" s="494"/>
      <c r="F18" s="495"/>
      <c r="G18" s="496"/>
      <c r="H18" s="486"/>
      <c r="I18" s="486"/>
      <c r="J18" s="486"/>
      <c r="K18" s="486"/>
      <c r="L18" s="487"/>
      <c r="O18" s="511"/>
      <c r="P18" s="511"/>
      <c r="Q18" s="511"/>
      <c r="R18" s="511"/>
      <c r="S18" s="511"/>
      <c r="T18" s="511"/>
      <c r="U18" s="511"/>
      <c r="V18" s="511"/>
    </row>
    <row r="19" spans="2:22">
      <c r="B19" s="269">
        <v>10</v>
      </c>
      <c r="C19" s="267" t="s">
        <v>218</v>
      </c>
      <c r="D19" s="271" t="s">
        <v>13</v>
      </c>
      <c r="E19" s="488">
        <f>'1B_Odbiorcy'!E36</f>
        <v>0</v>
      </c>
      <c r="F19" s="489">
        <f>'1B_Odbiorcy'!F36</f>
        <v>0</v>
      </c>
      <c r="G19" s="493">
        <f>'1B_Odbiorcy'!G36</f>
        <v>0</v>
      </c>
      <c r="H19" s="480">
        <f>'1B_Odbiorcy'!H36</f>
        <v>0</v>
      </c>
      <c r="I19" s="480">
        <f>'1B_Odbiorcy'!I36</f>
        <v>0</v>
      </c>
      <c r="J19" s="480"/>
      <c r="K19" s="480">
        <f>'1B_Odbiorcy'!J36</f>
        <v>0</v>
      </c>
      <c r="L19" s="481">
        <f>'1B_Odbiorcy'!L36</f>
        <v>0</v>
      </c>
      <c r="O19" s="507" t="str">
        <f>IF((ROUND(E19,2)-ROUND('1B_Odbiorcy'!E36,2))=0,"","Uwaga")</f>
        <v/>
      </c>
      <c r="P19" s="507" t="str">
        <f>IF((ROUND(F19,2)-ROUND('1B_Odbiorcy'!F36,2))=0,IF(AND(F19=E19,F20=E20),"",IF(AND(F19&gt;E19,F20&gt;E20),"","Uwaga 2")),"Uwaga 1")</f>
        <v/>
      </c>
      <c r="Q19" s="507" t="str">
        <f>IF((ROUND(G19,2)-ROUND('1B_Odbiorcy'!G36,2))=0,IF(AND(G19=F19,G20=F20),"",IF(AND(G19&gt;F19,G20&gt;F20),"","Uwaga 2")),"Uwaga 1")</f>
        <v/>
      </c>
      <c r="R19" s="507" t="str">
        <f>IF((ROUND(H19,2)-ROUND('1B_Odbiorcy'!H36,2))=0,IF(AND(H19=G19,H20=G20),"",IF(AND(H19&gt;G19,H20&gt;G20),"","Uwaga 2")),"Uwaga 1")</f>
        <v/>
      </c>
      <c r="S19" s="507" t="str">
        <f>IF((ROUND(I19,2)-ROUND('1B_Odbiorcy'!I36,2))=0,IF(AND(I19=H19,I20=H20),"",IF(AND(I19&gt;H19,I20&gt;H20),"","Uwaga 2")),"Uwaga 1")</f>
        <v/>
      </c>
      <c r="T19" s="507" t="str">
        <f>IF((ROUND(J19,2)-ROUND('1B_Odbiorcy'!J36,2))=0,IF(AND(J19=I19,J20=I20),"",IF(AND(J19&gt;I19,J20&gt;I20),"","Uwaga 2")),"Uwaga 1")</f>
        <v/>
      </c>
      <c r="U19" s="507" t="str">
        <f>IF((ROUND(K19,2)-ROUND('1B_Odbiorcy'!J36,2))=0,IF(AND(K19=I19,K20=I20),"",IF(AND(K19&gt;I19,K20&gt;I20),"","Uwaga 2")),"Uwaga 1")</f>
        <v/>
      </c>
      <c r="V19" s="507" t="str">
        <f>IF((ROUND(L19,2)-ROUND('1B_Odbiorcy'!L36,2))=0,IF(AND(L19=K19,L20=K20),"",IF(AND(L19&gt;K19,L20&gt;K20),"","Uwaga 2")),"Uwaga 1")</f>
        <v/>
      </c>
    </row>
    <row r="20" spans="2:22" ht="26.25" thickBot="1">
      <c r="B20" s="269">
        <v>11</v>
      </c>
      <c r="C20" s="272" t="s">
        <v>224</v>
      </c>
      <c r="D20" s="273" t="s">
        <v>11</v>
      </c>
      <c r="E20" s="499">
        <f>'1B_Odbiorcy'!E34</f>
        <v>0</v>
      </c>
      <c r="F20" s="500">
        <f>'1B_Odbiorcy'!F34</f>
        <v>0</v>
      </c>
      <c r="G20" s="501">
        <f>'1B_Odbiorcy'!G34</f>
        <v>0</v>
      </c>
      <c r="H20" s="502">
        <f>'1B_Odbiorcy'!H34</f>
        <v>0</v>
      </c>
      <c r="I20" s="502">
        <f>'1B_Odbiorcy'!I34</f>
        <v>0</v>
      </c>
      <c r="J20" s="502"/>
      <c r="K20" s="502">
        <f>'1B_Odbiorcy'!J34</f>
        <v>0</v>
      </c>
      <c r="L20" s="503">
        <f>'1B_Odbiorcy'!L34</f>
        <v>0</v>
      </c>
      <c r="O20" s="507" t="str">
        <f>IF((ROUND(E20,2)-ROUND('1B_Odbiorcy'!E34,2))=0,"","Uwaga")</f>
        <v/>
      </c>
      <c r="P20" s="507" t="str">
        <f>IF((ROUND(F20,2)-ROUND('1B_Odbiorcy'!F34,2))=0,"","Uwaga")</f>
        <v/>
      </c>
      <c r="Q20" s="507" t="str">
        <f>IF((ROUND(G20,2)-ROUND('1B_Odbiorcy'!G34,2))=0,"","Uwaga")</f>
        <v/>
      </c>
      <c r="R20" s="507" t="str">
        <f>IF((ROUND(H20,2)-ROUND('1B_Odbiorcy'!H34,2))=0,"","Uwaga")</f>
        <v/>
      </c>
      <c r="S20" s="507" t="str">
        <f>IF((ROUND(I20,2)-ROUND('1B_Odbiorcy'!I34,2))=0,"","Uwaga")</f>
        <v/>
      </c>
      <c r="T20" s="507" t="str">
        <f>IF((ROUND(J20,2)-ROUND('1B_Odbiorcy'!J34,2))=0,"","Uwaga")</f>
        <v/>
      </c>
      <c r="U20" s="507" t="str">
        <f>IF((ROUND(K20,2)-ROUND('1B_Odbiorcy'!J34,2))=0,"","Uwaga")</f>
        <v/>
      </c>
      <c r="V20" s="507" t="str">
        <f>IF((ROUND(L20,2)-ROUND('1B_Odbiorcy'!L34,2))=0,"","Uwaga")</f>
        <v/>
      </c>
    </row>
    <row r="22" spans="2:22">
      <c r="B22" s="247" t="s">
        <v>222</v>
      </c>
      <c r="O22" s="691" t="s">
        <v>236</v>
      </c>
      <c r="P22" s="691"/>
      <c r="Q22" s="692"/>
      <c r="R22" s="692"/>
      <c r="S22" s="692"/>
      <c r="T22" s="692"/>
      <c r="U22" s="692"/>
      <c r="V22" s="692"/>
    </row>
    <row r="23" spans="2:22">
      <c r="O23" s="692"/>
      <c r="P23" s="692"/>
      <c r="Q23" s="692"/>
      <c r="R23" s="692"/>
      <c r="S23" s="692"/>
      <c r="T23" s="692"/>
      <c r="U23" s="692"/>
      <c r="V23" s="692"/>
    </row>
    <row r="25" spans="2:22">
      <c r="G25" s="252"/>
      <c r="H25" s="252"/>
      <c r="I25" s="252"/>
      <c r="J25" s="252"/>
      <c r="K25" s="252"/>
      <c r="L25" s="252"/>
    </row>
  </sheetData>
  <mergeCells count="5">
    <mergeCell ref="O22:V23"/>
    <mergeCell ref="B3:B4"/>
    <mergeCell ref="B5:B7"/>
    <mergeCell ref="G3:L3"/>
    <mergeCell ref="C3:D4"/>
  </mergeCells>
  <phoneticPr fontId="1" type="noConversion"/>
  <conditionalFormatting sqref="O6:S7 O9:S12 U9:V12 U6:V7">
    <cfRule type="cellIs" dxfId="11" priority="8" stopIfTrue="1" operator="notEqual">
      <formula>0</formula>
    </cfRule>
  </conditionalFormatting>
  <conditionalFormatting sqref="O8 O15:S16 U15:V16">
    <cfRule type="cellIs" dxfId="10" priority="9" stopIfTrue="1" operator="equal">
      <formula>"UWAGA"</formula>
    </cfRule>
  </conditionalFormatting>
  <conditionalFormatting sqref="O19:O20 P20:S20 U20:V20">
    <cfRule type="cellIs" dxfId="9" priority="10" stopIfTrue="1" operator="equal">
      <formula>"Uwaga"</formula>
    </cfRule>
  </conditionalFormatting>
  <conditionalFormatting sqref="P19:S19 P8:S8 U8:V8 U19:V19">
    <cfRule type="cellIs" dxfId="8" priority="11" stopIfTrue="1" operator="equal">
      <formula>"Uwaga 1"</formula>
    </cfRule>
    <cfRule type="cellIs" dxfId="7" priority="12" stopIfTrue="1" operator="equal">
      <formula>"Uwaga 2"</formula>
    </cfRule>
  </conditionalFormatting>
  <conditionalFormatting sqref="O5">
    <cfRule type="cellIs" dxfId="6" priority="7" stopIfTrue="1" operator="equal">
      <formula>"UWAGA"</formula>
    </cfRule>
  </conditionalFormatting>
  <conditionalFormatting sqref="N8">
    <cfRule type="cellIs" dxfId="5" priority="6" stopIfTrue="1" operator="equal">
      <formula>"UWAGA"</formula>
    </cfRule>
  </conditionalFormatting>
  <conditionalFormatting sqref="T6:T7 T9:T12">
    <cfRule type="cellIs" dxfId="4" priority="1" stopIfTrue="1" operator="notEqual">
      <formula>0</formula>
    </cfRule>
  </conditionalFormatting>
  <conditionalFormatting sqref="T15:T16">
    <cfRule type="cellIs" dxfId="3" priority="2" stopIfTrue="1" operator="equal">
      <formula>"UWAGA"</formula>
    </cfRule>
  </conditionalFormatting>
  <conditionalFormatting sqref="T20">
    <cfRule type="cellIs" dxfId="2" priority="3" stopIfTrue="1" operator="equal">
      <formula>"Uwaga"</formula>
    </cfRule>
  </conditionalFormatting>
  <conditionalFormatting sqref="T19 T8">
    <cfRule type="cellIs" dxfId="1" priority="4" stopIfTrue="1" operator="equal">
      <formula>"Uwaga 1"</formula>
    </cfRule>
    <cfRule type="cellIs" dxfId="0" priority="5" stopIfTrue="1" operator="equal">
      <formula>"Uwaga 2"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Header>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Brzozowska Agata</cp:lastModifiedBy>
  <cp:lastPrinted>2024-03-19T11:11:56Z</cp:lastPrinted>
  <dcterms:created xsi:type="dcterms:W3CDTF">2009-09-01T08:51:58Z</dcterms:created>
  <dcterms:modified xsi:type="dcterms:W3CDTF">2024-03-19T11:33:23Z</dcterms:modified>
</cp:coreProperties>
</file>